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ΣΥΓΚΡΙΤΙΚΟΣ ΠΙΝΑΚΑΣ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<sst xmlns="http://schemas.openxmlformats.org/spreadsheetml/2006/main" count="142" uniqueCount="102">
  <si>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ΣΥΝΟΛΟ</t>
  </si>
  <si>
    <t>Α/Α</t>
  </si>
  <si>
    <t>ΕΝΔΕΙΞΗ ΕΡΓΑΣΙΑΣ</t>
  </si>
  <si>
    <t>ΕΙΔΟΣ</t>
  </si>
  <si>
    <t>ΠΟΣΟΤΗΤΕΣ</t>
  </si>
  <si>
    <t>ΤΙΜΗ</t>
  </si>
  <si>
    <t>ΜΟΝΑΔΟΣ</t>
  </si>
  <si>
    <t>ΠΡΟΥΠΟΛ.</t>
  </si>
  <si>
    <t>ΜΕΡΙΚΗ</t>
  </si>
  <si>
    <t>ΟΛΙΚΗ</t>
  </si>
  <si>
    <t>ΑΘΡΟΙΣΜΑ ΕΡΓΑΣΙΩΝ</t>
  </si>
  <si>
    <t xml:space="preserve">Γ.Ε. ΚΑΙ Ο.Ε.  18% </t>
  </si>
  <si>
    <t>ΑΠΡΟΒΛΕΠΤΑ</t>
  </si>
  <si>
    <t>ΓΕΝΙΚΟ ΣΥΝΟΛΟ</t>
  </si>
  <si>
    <t xml:space="preserve">                        ΔΑΠΑΝΗ</t>
  </si>
  <si>
    <t>ΤΙΜΟΛΟΓ</t>
  </si>
  <si>
    <t>ΑΡΙΘΜΟΣ</t>
  </si>
  <si>
    <t xml:space="preserve">ΣΥΝΟΛΟ </t>
  </si>
  <si>
    <t>ΑΘΡΟΙΣΜΑ ΟΜΑΔΑΣ</t>
  </si>
  <si>
    <t>ΑΝΑΘΕΩΡΗΣΗ</t>
  </si>
  <si>
    <t>Εκσκαφή θεμελίων τεχνικών έργων και τάφρων πλάτους έως 5,00μ</t>
  </si>
  <si>
    <t>Β-1</t>
  </si>
  <si>
    <t>ΟΜΑΔΑ Α- ΧΩΜΑΤΟΥΡΓΙΚΑ</t>
  </si>
  <si>
    <t>ΟΜΑΔΑ Β - ΤΕΧΝΙΚΑ ΕΡΓΑ</t>
  </si>
  <si>
    <t>Λιθορριπή κοιτοστρώσεων, αναβαθμών κλπ</t>
  </si>
  <si>
    <t>Β-7</t>
  </si>
  <si>
    <t>Γενικές εκσκαφές σε έδαφος γαιώδες - ημιβραχώδες</t>
  </si>
  <si>
    <t>Φ.Π.Α. 24%</t>
  </si>
  <si>
    <t>Α - 2</t>
  </si>
  <si>
    <t>Καθαρισμός και μόρφωση τάφρου τριγωνικής διατομής ή ερείσματος σε κάθε είδους έδαφος</t>
  </si>
  <si>
    <t>ΜΜ</t>
  </si>
  <si>
    <t>Άρση καταπτώσεων για κάθε είδους έδαφος</t>
  </si>
  <si>
    <t>ΕΛΛΗΝΙΚΗ  ΔΗΜΟΚΡΑΤΙΑ</t>
  </si>
  <si>
    <t xml:space="preserve">ΠΕΡΙΦΕΡΕΙΑ  ΗΠΕΙΡΟΥ </t>
  </si>
  <si>
    <t>ΓΕΝΙΚΗ Δ/ΝΣΗ ΑΝΑΠΤΥΞΙΑΚΟΥ ΠΡΟΓΡ/ΣΜΟΥ-</t>
  </si>
  <si>
    <t>ΠΕΡΙΒΑΛΛΟΝΤΟΣ &amp; ΥΠΟΔΟΜΩΝ</t>
  </si>
  <si>
    <t>Δ/ΝΣΗ ΤΕΧΝΙΚΩΝ ΕΡΓΩΝ</t>
  </si>
  <si>
    <t>ΠΕΡΙΦΕΡΕΙΑΚΗΣ  ΕΝΟΤΗΤΑΣ  ΠΡΕΒΕΖΑΣ</t>
  </si>
  <si>
    <t>ΘΕΩΡΗΘΗΚΕ</t>
  </si>
  <si>
    <t>ΕΛΕΓΘΗΚΕ</t>
  </si>
  <si>
    <t xml:space="preserve">             Ο Συντάξας</t>
  </si>
  <si>
    <t>ΠΡΟΫΠΟΛΟΓΙΣΜΟΣ ΜΕΛΕΤΗΣ</t>
  </si>
  <si>
    <t>Κατασκευή ρείθρων, τάφρων κλπ με σκυρόδεμα C12/15, άοπλο</t>
  </si>
  <si>
    <t>Β - 29.2.1</t>
  </si>
  <si>
    <t>Πολ.Μηχανικός                                      Πολ.Μηχανικός                                     Πολ.Μηχανικός</t>
  </si>
  <si>
    <t xml:space="preserve"> Ο Πρ/νος  Τ.Σ.Ε.</t>
  </si>
  <si>
    <t xml:space="preserve"> </t>
  </si>
  <si>
    <t>Α-14</t>
  </si>
  <si>
    <t>Α-16</t>
  </si>
  <si>
    <t>Α-18.2</t>
  </si>
  <si>
    <t>Α-20</t>
  </si>
  <si>
    <t>Δάνεια θρ.επιλ.υλικών δαν.κατηγορίας Ε4</t>
  </si>
  <si>
    <t>Κατασκευή επιχωμάτων</t>
  </si>
  <si>
    <t>Χειρόθετη λιθοπλήρωση</t>
  </si>
  <si>
    <t>Β-5</t>
  </si>
  <si>
    <t>Β - 29.3.1</t>
  </si>
  <si>
    <t>Μ2</t>
  </si>
  <si>
    <t>Μ3</t>
  </si>
  <si>
    <t>ΟΜΑΔΑ Γ - ΟΔΟΣΤΡΩΣΙΑ</t>
  </si>
  <si>
    <t>Υπόβαση μεταβλητού πάχους(ΠΤΠ Ο-150)</t>
  </si>
  <si>
    <t>Γ-1.1</t>
  </si>
  <si>
    <t>Υπόβαση οδοστρωσίας  πάχους 0,10μ</t>
  </si>
  <si>
    <t>Γ-1.2</t>
  </si>
  <si>
    <t>Γ-2.2</t>
  </si>
  <si>
    <t>Βάση  πάχους 0,10μ</t>
  </si>
  <si>
    <t>Γ-5</t>
  </si>
  <si>
    <t>Κατασκευή ερεισμάτων</t>
  </si>
  <si>
    <t>ΟΜΑΔΑ Δ - ΑΣΦΑΛΤΙΚΑ</t>
  </si>
  <si>
    <t>Ασφαλτική προεπάλειψη</t>
  </si>
  <si>
    <t>Ασφαλτική συγκολλητική επάλειψη</t>
  </si>
  <si>
    <t>Ασφαλτική στρώση κυκλοφορίας 0,05 μ</t>
  </si>
  <si>
    <t>Δ-3</t>
  </si>
  <si>
    <t>Δ-4</t>
  </si>
  <si>
    <t>Δ-6</t>
  </si>
  <si>
    <t>Δ-8.1</t>
  </si>
  <si>
    <t>ΤΟΝ</t>
  </si>
  <si>
    <t>Ασφαλτική ισοπεδωτική στρώση</t>
  </si>
  <si>
    <t>ΟΜΑΔΑ Ε- ΣΗΜΑΝΣΗ-ΑΣΦΑΛΕΙΑ</t>
  </si>
  <si>
    <t>Ε-9.1</t>
  </si>
  <si>
    <t>Ε-9.4</t>
  </si>
  <si>
    <t>Ε-10.2</t>
  </si>
  <si>
    <t>ΤΕΜ</t>
  </si>
  <si>
    <t>Πινακίδες επικίνδυνων θέσεων, τριγωνικές, πλευράς 0,90 m</t>
  </si>
  <si>
    <t>Πινακίδες ρυθμιστικές μεσαίου μεγέθους</t>
  </si>
  <si>
    <t>Στύλος πινακίδων από γαλβανισμένο σιδηροσωλήνα DN 80 mm (3’’)</t>
  </si>
  <si>
    <t>Α-15</t>
  </si>
  <si>
    <t>Καθαρισμός οχετών ανοίγματος μέχρι και 3,0 m</t>
  </si>
  <si>
    <t>ΜM</t>
  </si>
  <si>
    <t>Ε-1.1.1</t>
  </si>
  <si>
    <t>Στηθαίο ασφαλείας ικανότητας συγκράτησης Ν2, λειτουργικού πλάτους W7</t>
  </si>
  <si>
    <t>MM</t>
  </si>
  <si>
    <t xml:space="preserve">   Η Δ/ντρια</t>
  </si>
  <si>
    <t xml:space="preserve">Φιλία Ρέπα                                           Γεώργιος Λογοθέτης                            Κων.Κατσιμπόκης                                                                         </t>
  </si>
  <si>
    <r>
      <t>ΠΡ/ΣΜΟΣ:</t>
    </r>
    <r>
      <rPr>
        <sz val="9"/>
        <rFont val="Arial"/>
        <family val="2"/>
      </rPr>
      <t>73.160 ΕΥΡΩ</t>
    </r>
  </si>
  <si>
    <r>
      <t xml:space="preserve">ΕΡΓΟ: </t>
    </r>
    <r>
      <rPr>
        <sz val="9"/>
        <rFont val="Arial"/>
        <family val="2"/>
      </rPr>
      <t>''Συντήρηση-αποκατάσταση εθνικού,επαρχιακού</t>
    </r>
  </si>
  <si>
    <t xml:space="preserve">          και λοιπού οδικού δικτύου Περιφέρειας Ηπείρου </t>
  </si>
  <si>
    <t xml:space="preserve">            2018-2020''</t>
  </si>
  <si>
    <r>
      <t xml:space="preserve">ΥΠΟΕΡΓΟ: </t>
    </r>
    <r>
      <rPr>
        <sz val="9"/>
        <rFont val="Arial"/>
        <family val="2"/>
      </rPr>
      <t>''Αποκατάσταση ζημιών  και άρση</t>
    </r>
  </si>
  <si>
    <t xml:space="preserve">                     καταπτώσεων στην 8η επαρχιακή οδό της </t>
  </si>
  <si>
    <t xml:space="preserve">                     Π.Ε.Πρέβεζας ''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</si>
  <si>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Κατασκευή ρείθρων,τραπεζ.τάφρων ,κοιτοστρώσεων,τοίχων κλπ με σκυρόδεμα C16/20, άοπλο</t>
  </si>
  <si>
    <t>ΠΡΕΒΕΖΑ,  12/2/2020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</si>
</sst>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[$-408]dddd\,\ d\ mmmm\ yyyy"/>
    <numFmt numFmtId="174" formatCode="[$-408]h:mm:ss\ \π\μ/\μ\μ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00"/>
    <numFmt numFmtId="185" formatCode="0.0%"/>
  </numFmts>
  <fonts count="32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1"/>
      <name val="Arial Greek"/>
      <family val="0"/>
    </font>
    <font>
      <sz val="9"/>
      <name val="Arial Greek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u val="single"/>
      <sz val="12"/>
      <name val="Arial Greek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6" fillId="16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10" xfId="34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16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4" fontId="4" fillId="16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 vertical="center"/>
    </xf>
    <xf numFmtId="4" fontId="5" fillId="1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28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24" borderId="10" xfId="0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 vertical="center"/>
    </xf>
    <xf numFmtId="4" fontId="6" fillId="1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33" applyNumberFormat="1" applyFont="1" applyFill="1" applyBorder="1" applyAlignment="1">
      <alignment horizontal="left" vertical="center" wrapText="1"/>
      <protection/>
    </xf>
    <xf numFmtId="0" fontId="28" fillId="0" borderId="11" xfId="33" applyNumberFormat="1" applyFont="1" applyFill="1" applyBorder="1" applyAlignment="1">
      <alignment horizontal="left" vertical="center" wrapText="1"/>
      <protection/>
    </xf>
    <xf numFmtId="0" fontId="28" fillId="0" borderId="12" xfId="33" applyNumberFormat="1" applyFont="1" applyFill="1" applyBorder="1" applyAlignment="1">
      <alignment horizontal="left" vertical="top" wrapText="1"/>
      <protection/>
    </xf>
    <xf numFmtId="0" fontId="31" fillId="0" borderId="0" xfId="0" applyFont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54">
      <selection activeCell="B56" sqref="B56"/>
    </sheetView>
  </sheetViews>
  <sheetFormatPr defaultColWidth="9.00390625" defaultRowHeight="12.75"/>
  <cols>
    <col min="1" max="1" width="3.875" style="0" customWidth="1"/>
    <col min="2" max="2" width="33.25390625" style="0" customWidth="1"/>
    <col min="4" max="4" width="8.875" style="0" customWidth="1"/>
    <col min="5" max="5" width="11.25390625" style="0" customWidth="1"/>
    <col min="6" max="6" width="11.75390625" style="0" bestFit="1" customWidth="1"/>
    <col min="8" max="8" width="10.125" style="0" bestFit="1" customWidth="1"/>
    <col min="9" max="9" width="7.625" style="0" customWidth="1"/>
    <col min="10" max="10" width="9.75390625" style="0" customWidth="1"/>
    <col min="11" max="11" width="11.25390625" style="0" customWidth="1"/>
    <col min="12" max="12" width="9.875" style="0" customWidth="1"/>
    <col min="13" max="13" width="10.25390625" style="0" customWidth="1"/>
    <col min="14" max="14" width="10.75390625" style="0" customWidth="1"/>
    <col min="15" max="15" width="10.875" style="0" customWidth="1"/>
    <col min="16" max="16" width="9.875" style="0" customWidth="1"/>
    <col min="17" max="17" width="15.25390625" style="0" customWidth="1"/>
  </cols>
  <sheetData>
    <row r="1" spans="1:11" ht="12.75">
      <c r="A1" s="48" t="s">
        <v>32</v>
      </c>
      <c r="B1" s="48"/>
      <c r="C1" s="48"/>
      <c r="D1" s="50" t="s">
        <v>94</v>
      </c>
      <c r="E1" s="50"/>
      <c r="F1" s="50"/>
      <c r="G1" s="50"/>
      <c r="I1" s="48"/>
      <c r="K1" s="2"/>
    </row>
    <row r="2" spans="1:12" ht="15">
      <c r="A2" s="48" t="s">
        <v>33</v>
      </c>
      <c r="B2" s="48"/>
      <c r="C2" s="48"/>
      <c r="D2" s="77" t="s">
        <v>95</v>
      </c>
      <c r="E2" s="49"/>
      <c r="F2" s="49"/>
      <c r="G2" s="49"/>
      <c r="I2" s="48"/>
      <c r="K2" s="3"/>
      <c r="L2" s="2"/>
    </row>
    <row r="3" spans="1:12" ht="14.25">
      <c r="A3" s="48" t="s">
        <v>34</v>
      </c>
      <c r="B3" s="48"/>
      <c r="C3" s="48"/>
      <c r="D3" s="51" t="s">
        <v>96</v>
      </c>
      <c r="I3" s="48"/>
      <c r="J3" s="5"/>
      <c r="K3" s="4"/>
      <c r="L3" s="2"/>
    </row>
    <row r="4" spans="1:10" ht="12.75">
      <c r="A4" s="48" t="s">
        <v>35</v>
      </c>
      <c r="B4" s="49"/>
      <c r="C4" s="48"/>
      <c r="D4" s="50" t="s">
        <v>97</v>
      </c>
      <c r="E4" s="50"/>
      <c r="F4" s="50"/>
      <c r="G4" s="50"/>
      <c r="I4" s="48"/>
      <c r="J4" s="2"/>
    </row>
    <row r="5" spans="1:10" ht="12.75">
      <c r="A5" s="48" t="s">
        <v>36</v>
      </c>
      <c r="B5" s="48"/>
      <c r="C5" s="48"/>
      <c r="D5" s="51" t="s">
        <v>98</v>
      </c>
      <c r="E5" s="49"/>
      <c r="F5" s="49"/>
      <c r="G5" s="49"/>
      <c r="I5" s="49"/>
      <c r="J5" s="2"/>
    </row>
    <row r="6" spans="1:10" ht="12.75">
      <c r="A6" s="52" t="s">
        <v>37</v>
      </c>
      <c r="B6" s="49"/>
      <c r="C6" s="48"/>
      <c r="D6" s="51" t="s">
        <v>99</v>
      </c>
      <c r="E6" s="48"/>
      <c r="F6" s="48"/>
      <c r="G6" s="48"/>
      <c r="I6" s="49"/>
      <c r="J6" s="2"/>
    </row>
    <row r="7" spans="4:10" ht="14.25">
      <c r="D7" s="50" t="s">
        <v>93</v>
      </c>
      <c r="E7" s="48"/>
      <c r="F7" s="48"/>
      <c r="G7" s="48"/>
      <c r="I7" s="4"/>
      <c r="J7" s="2"/>
    </row>
    <row r="8" spans="3:10" ht="15.75">
      <c r="C8" s="53" t="s">
        <v>41</v>
      </c>
      <c r="I8" s="4"/>
      <c r="J8" s="2"/>
    </row>
    <row r="9" spans="1:9" ht="14.25">
      <c r="A9" s="30" t="s">
        <v>1</v>
      </c>
      <c r="B9" s="30" t="s">
        <v>2</v>
      </c>
      <c r="C9" s="30" t="s">
        <v>16</v>
      </c>
      <c r="D9" s="56" t="s">
        <v>3</v>
      </c>
      <c r="E9" s="56" t="s">
        <v>4</v>
      </c>
      <c r="F9" s="57" t="s">
        <v>5</v>
      </c>
      <c r="G9" s="56" t="s">
        <v>14</v>
      </c>
      <c r="H9" s="56"/>
      <c r="I9" s="4"/>
    </row>
    <row r="10" spans="1:9" ht="14.25">
      <c r="A10" s="30"/>
      <c r="B10" s="30"/>
      <c r="C10" s="30" t="s">
        <v>15</v>
      </c>
      <c r="D10" s="58" t="s">
        <v>6</v>
      </c>
      <c r="E10" s="56" t="s">
        <v>7</v>
      </c>
      <c r="F10" s="57" t="s">
        <v>6</v>
      </c>
      <c r="G10" s="57" t="s">
        <v>8</v>
      </c>
      <c r="H10" s="57" t="s">
        <v>9</v>
      </c>
      <c r="I10" s="4"/>
    </row>
    <row r="11" spans="1:16" ht="14.25">
      <c r="A11" s="33"/>
      <c r="B11" s="32" t="s">
        <v>22</v>
      </c>
      <c r="C11" s="33"/>
      <c r="D11" s="34"/>
      <c r="E11" s="35"/>
      <c r="F11" s="35"/>
      <c r="G11" s="35"/>
      <c r="H11" s="35"/>
      <c r="I11" s="4"/>
      <c r="J11" s="4"/>
      <c r="K11" s="4"/>
      <c r="L11" s="4"/>
      <c r="M11" s="4"/>
      <c r="N11" s="4"/>
      <c r="O11" s="4"/>
      <c r="P11" s="2"/>
    </row>
    <row r="12" spans="1:18" ht="25.5" customHeight="1">
      <c r="A12" s="59">
        <v>1</v>
      </c>
      <c r="B12" s="36" t="s">
        <v>26</v>
      </c>
      <c r="C12" s="7" t="s">
        <v>28</v>
      </c>
      <c r="D12" s="7" t="s">
        <v>57</v>
      </c>
      <c r="E12" s="9">
        <v>200</v>
      </c>
      <c r="F12" s="9">
        <v>2.6</v>
      </c>
      <c r="G12" s="11">
        <f aca="true" t="shared" si="0" ref="G12:G17">E12*F12</f>
        <v>520</v>
      </c>
      <c r="H12" s="60"/>
      <c r="I12" s="5"/>
      <c r="J12" s="5"/>
      <c r="K12" s="4"/>
      <c r="L12" s="4"/>
      <c r="M12" s="4"/>
      <c r="N12" s="4"/>
      <c r="O12" s="4"/>
      <c r="P12" s="4"/>
      <c r="Q12" s="4"/>
      <c r="R12" s="2"/>
    </row>
    <row r="13" spans="1:18" ht="36">
      <c r="A13" s="59">
        <v>2</v>
      </c>
      <c r="B13" s="6" t="s">
        <v>29</v>
      </c>
      <c r="C13" s="8" t="s">
        <v>47</v>
      </c>
      <c r="D13" s="8" t="s">
        <v>30</v>
      </c>
      <c r="E13" s="10">
        <v>2000</v>
      </c>
      <c r="F13" s="9">
        <v>0.65</v>
      </c>
      <c r="G13" s="11">
        <f t="shared" si="0"/>
        <v>1300</v>
      </c>
      <c r="H13" s="60"/>
      <c r="I13" s="5"/>
      <c r="J13" s="5"/>
      <c r="R13" s="2"/>
    </row>
    <row r="14" spans="1:10" ht="24">
      <c r="A14" s="59">
        <v>3</v>
      </c>
      <c r="B14" s="76" t="s">
        <v>86</v>
      </c>
      <c r="C14" s="8" t="s">
        <v>85</v>
      </c>
      <c r="D14" s="7" t="s">
        <v>87</v>
      </c>
      <c r="E14" s="10">
        <v>20</v>
      </c>
      <c r="F14" s="9">
        <v>11.5</v>
      </c>
      <c r="G14" s="11">
        <f t="shared" si="0"/>
        <v>230</v>
      </c>
      <c r="H14" s="60"/>
      <c r="I14" s="5"/>
      <c r="J14" s="5"/>
    </row>
    <row r="15" spans="1:10" ht="24">
      <c r="A15" s="59">
        <v>4</v>
      </c>
      <c r="B15" s="44" t="s">
        <v>31</v>
      </c>
      <c r="C15" s="8" t="s">
        <v>48</v>
      </c>
      <c r="D15" s="7" t="s">
        <v>57</v>
      </c>
      <c r="E15" s="10">
        <v>200</v>
      </c>
      <c r="F15" s="9">
        <v>3.1</v>
      </c>
      <c r="G15" s="11">
        <f t="shared" si="0"/>
        <v>620</v>
      </c>
      <c r="H15" s="60"/>
      <c r="I15" s="5"/>
      <c r="J15" s="5"/>
    </row>
    <row r="16" spans="1:18" ht="12.75">
      <c r="A16" s="30">
        <v>5</v>
      </c>
      <c r="B16" s="31" t="s">
        <v>51</v>
      </c>
      <c r="C16" s="30" t="s">
        <v>49</v>
      </c>
      <c r="D16" s="7" t="s">
        <v>57</v>
      </c>
      <c r="E16" s="10">
        <v>500</v>
      </c>
      <c r="F16" s="10">
        <v>5.4</v>
      </c>
      <c r="G16" s="11">
        <f t="shared" si="0"/>
        <v>2700</v>
      </c>
      <c r="H16" s="61" t="s">
        <v>46</v>
      </c>
      <c r="I16" s="5"/>
      <c r="J16" s="5"/>
      <c r="R16" s="2"/>
    </row>
    <row r="17" spans="1:18" ht="16.5" customHeight="1">
      <c r="A17" s="30">
        <v>6</v>
      </c>
      <c r="B17" s="31" t="s">
        <v>52</v>
      </c>
      <c r="C17" s="30" t="s">
        <v>50</v>
      </c>
      <c r="D17" s="7" t="s">
        <v>57</v>
      </c>
      <c r="E17" s="10">
        <v>500</v>
      </c>
      <c r="F17" s="10">
        <v>1.05</v>
      </c>
      <c r="G17" s="11">
        <f t="shared" si="0"/>
        <v>525</v>
      </c>
      <c r="H17" s="61" t="s">
        <v>46</v>
      </c>
      <c r="I17" s="21"/>
      <c r="J17" s="21"/>
      <c r="R17" s="2"/>
    </row>
    <row r="18" spans="1:18" ht="12.75">
      <c r="A18" s="30"/>
      <c r="B18" s="15" t="s">
        <v>18</v>
      </c>
      <c r="C18" s="30"/>
      <c r="D18" s="7"/>
      <c r="E18" s="10"/>
      <c r="F18" s="10"/>
      <c r="G18" s="39"/>
      <c r="H18" s="11">
        <f>G14+G17+G16+G15+G13+G12</f>
        <v>5895</v>
      </c>
      <c r="I18" s="21"/>
      <c r="J18" s="21"/>
      <c r="R18" s="2"/>
    </row>
    <row r="19" spans="1:18" ht="12.75">
      <c r="A19" s="33"/>
      <c r="B19" s="32" t="s">
        <v>23</v>
      </c>
      <c r="C19" s="33"/>
      <c r="D19" s="34"/>
      <c r="E19" s="40"/>
      <c r="F19" s="40"/>
      <c r="G19" s="41"/>
      <c r="H19" s="62"/>
      <c r="I19" s="21"/>
      <c r="J19" s="21"/>
      <c r="R19" s="2"/>
    </row>
    <row r="20" spans="1:10" ht="24">
      <c r="A20" s="54">
        <v>1</v>
      </c>
      <c r="B20" s="6" t="s">
        <v>20</v>
      </c>
      <c r="C20" s="8" t="s">
        <v>21</v>
      </c>
      <c r="D20" s="7" t="s">
        <v>57</v>
      </c>
      <c r="E20" s="10">
        <v>50</v>
      </c>
      <c r="F20" s="10">
        <v>6.2</v>
      </c>
      <c r="G20" s="39">
        <f>E20*F20</f>
        <v>310</v>
      </c>
      <c r="H20" s="11"/>
      <c r="I20" s="21"/>
      <c r="J20" s="21"/>
    </row>
    <row r="21" spans="1:18" ht="19.5" customHeight="1">
      <c r="A21" s="54">
        <v>2</v>
      </c>
      <c r="B21" s="6" t="s">
        <v>53</v>
      </c>
      <c r="C21" s="7" t="s">
        <v>54</v>
      </c>
      <c r="D21" s="7" t="s">
        <v>57</v>
      </c>
      <c r="E21" s="9">
        <v>20</v>
      </c>
      <c r="F21" s="9">
        <v>17.5</v>
      </c>
      <c r="G21" s="39">
        <f>E21*F21</f>
        <v>350</v>
      </c>
      <c r="H21" s="11"/>
      <c r="I21" s="21"/>
      <c r="J21" s="21"/>
      <c r="R21" s="2"/>
    </row>
    <row r="22" spans="1:10" ht="24">
      <c r="A22" s="54">
        <v>3</v>
      </c>
      <c r="B22" s="6" t="s">
        <v>24</v>
      </c>
      <c r="C22" s="7" t="s">
        <v>25</v>
      </c>
      <c r="D22" s="7" t="s">
        <v>57</v>
      </c>
      <c r="E22" s="9">
        <v>50</v>
      </c>
      <c r="F22" s="9">
        <v>15.3</v>
      </c>
      <c r="G22" s="39">
        <f>E22*F22</f>
        <v>765</v>
      </c>
      <c r="H22" s="11"/>
      <c r="I22" s="21"/>
      <c r="J22" s="21"/>
    </row>
    <row r="23" spans="1:10" ht="24">
      <c r="A23" s="54">
        <v>4</v>
      </c>
      <c r="B23" s="55" t="s">
        <v>42</v>
      </c>
      <c r="C23" s="7" t="s">
        <v>43</v>
      </c>
      <c r="D23" s="7" t="s">
        <v>57</v>
      </c>
      <c r="E23" s="9">
        <v>50</v>
      </c>
      <c r="F23" s="9">
        <v>86.5</v>
      </c>
      <c r="G23" s="39">
        <f>E23*F23</f>
        <v>4325</v>
      </c>
      <c r="H23" s="11"/>
      <c r="I23" s="21"/>
      <c r="J23" s="21"/>
    </row>
    <row r="24" spans="1:10" ht="33.75" customHeight="1">
      <c r="A24" s="54">
        <v>5</v>
      </c>
      <c r="B24" s="55" t="s">
        <v>100</v>
      </c>
      <c r="C24" s="7" t="s">
        <v>55</v>
      </c>
      <c r="D24" s="7" t="s">
        <v>57</v>
      </c>
      <c r="E24" s="9">
        <v>5</v>
      </c>
      <c r="F24" s="9">
        <v>94.2</v>
      </c>
      <c r="G24" s="39">
        <f>E24*F24</f>
        <v>471</v>
      </c>
      <c r="H24" s="11"/>
      <c r="I24" s="26"/>
      <c r="J24" s="21"/>
    </row>
    <row r="25" spans="1:10" ht="12.75" hidden="1">
      <c r="A25" s="54"/>
      <c r="B25" s="55"/>
      <c r="C25" s="7"/>
      <c r="D25" s="7"/>
      <c r="E25" s="9"/>
      <c r="F25" s="9"/>
      <c r="G25" s="39"/>
      <c r="H25" s="11"/>
      <c r="I25" s="21"/>
      <c r="J25" s="21"/>
    </row>
    <row r="26" spans="1:18" ht="24" customHeight="1" hidden="1">
      <c r="A26" s="54"/>
      <c r="B26" s="37"/>
      <c r="C26" s="38"/>
      <c r="D26" s="7"/>
      <c r="E26" s="9"/>
      <c r="F26" s="9"/>
      <c r="G26" s="39"/>
      <c r="H26" s="11"/>
      <c r="I26" s="28"/>
      <c r="J26" s="21"/>
      <c r="R26" s="1"/>
    </row>
    <row r="27" spans="1:10" ht="12.75">
      <c r="A27" s="54"/>
      <c r="B27" s="15" t="s">
        <v>18</v>
      </c>
      <c r="C27" s="8"/>
      <c r="D27" s="7"/>
      <c r="E27" s="10"/>
      <c r="F27" s="10"/>
      <c r="G27" s="10"/>
      <c r="H27" s="11">
        <f>G27+G26+G25+G24+G23+G22+G21+G20</f>
        <v>6221</v>
      </c>
      <c r="I27" s="29"/>
      <c r="J27" s="29"/>
    </row>
    <row r="28" spans="1:10" ht="24.75" customHeight="1">
      <c r="A28" s="33"/>
      <c r="B28" s="32" t="s">
        <v>58</v>
      </c>
      <c r="C28" s="33"/>
      <c r="D28" s="34"/>
      <c r="E28" s="40"/>
      <c r="F28" s="40"/>
      <c r="G28" s="41"/>
      <c r="H28" s="62"/>
      <c r="I28" s="29"/>
      <c r="J28" s="29"/>
    </row>
    <row r="29" spans="1:10" ht="16.5" customHeight="1">
      <c r="A29" s="54">
        <v>1</v>
      </c>
      <c r="B29" s="73" t="s">
        <v>59</v>
      </c>
      <c r="C29" s="8" t="s">
        <v>60</v>
      </c>
      <c r="D29" s="7" t="s">
        <v>57</v>
      </c>
      <c r="E29" s="10">
        <v>50</v>
      </c>
      <c r="F29" s="10">
        <v>15.3</v>
      </c>
      <c r="G29" s="39">
        <f>E29*F29</f>
        <v>765</v>
      </c>
      <c r="H29" s="11"/>
      <c r="I29" s="29"/>
      <c r="J29" s="29"/>
    </row>
    <row r="30" spans="1:10" ht="12.75">
      <c r="A30" s="54">
        <v>2</v>
      </c>
      <c r="B30" s="73" t="s">
        <v>61</v>
      </c>
      <c r="C30" s="8" t="s">
        <v>62</v>
      </c>
      <c r="D30" s="7" t="s">
        <v>56</v>
      </c>
      <c r="E30" s="9">
        <v>500</v>
      </c>
      <c r="F30" s="9">
        <v>1.48</v>
      </c>
      <c r="G30" s="39">
        <f>E30*F30</f>
        <v>740</v>
      </c>
      <c r="H30" s="11"/>
      <c r="I30" s="29"/>
      <c r="J30" s="29"/>
    </row>
    <row r="31" spans="1:8" ht="12.75">
      <c r="A31" s="54">
        <v>3</v>
      </c>
      <c r="B31" s="73" t="s">
        <v>64</v>
      </c>
      <c r="C31" s="8" t="s">
        <v>63</v>
      </c>
      <c r="D31" s="7" t="s">
        <v>57</v>
      </c>
      <c r="E31" s="9">
        <v>500</v>
      </c>
      <c r="F31" s="9">
        <v>1.58</v>
      </c>
      <c r="G31" s="39">
        <f>E31*F31</f>
        <v>790</v>
      </c>
      <c r="H31" s="11"/>
    </row>
    <row r="32" spans="1:8" ht="12.75">
      <c r="A32" s="54">
        <v>4</v>
      </c>
      <c r="B32" s="6" t="s">
        <v>66</v>
      </c>
      <c r="C32" s="8" t="s">
        <v>65</v>
      </c>
      <c r="D32" s="7" t="s">
        <v>57</v>
      </c>
      <c r="E32" s="9">
        <v>50</v>
      </c>
      <c r="F32" s="9">
        <v>16.4</v>
      </c>
      <c r="G32" s="39">
        <f>E32*F32</f>
        <v>819.9999999999999</v>
      </c>
      <c r="H32" s="11"/>
    </row>
    <row r="33" spans="1:8" ht="12.75">
      <c r="A33" s="54"/>
      <c r="B33" s="15" t="s">
        <v>18</v>
      </c>
      <c r="C33" s="8"/>
      <c r="D33" s="7"/>
      <c r="E33" s="10"/>
      <c r="F33" s="10"/>
      <c r="G33" s="10"/>
      <c r="H33" s="11">
        <f>G32+G31+G30+G29</f>
        <v>3115</v>
      </c>
    </row>
    <row r="34" spans="1:11" ht="12.75">
      <c r="A34" s="33"/>
      <c r="B34" s="32" t="s">
        <v>67</v>
      </c>
      <c r="C34" s="33"/>
      <c r="D34" s="34"/>
      <c r="E34" s="40"/>
      <c r="F34" s="40"/>
      <c r="G34" s="41"/>
      <c r="H34" s="62"/>
      <c r="K34" s="2"/>
    </row>
    <row r="35" spans="1:8" ht="12.75">
      <c r="A35" s="54">
        <v>1</v>
      </c>
      <c r="B35" s="74" t="s">
        <v>68</v>
      </c>
      <c r="C35" s="8" t="s">
        <v>71</v>
      </c>
      <c r="D35" s="7" t="s">
        <v>56</v>
      </c>
      <c r="E35" s="10">
        <v>500</v>
      </c>
      <c r="F35" s="10">
        <v>1.2</v>
      </c>
      <c r="G35" s="39">
        <f>E35*F35</f>
        <v>600</v>
      </c>
      <c r="H35" s="11"/>
    </row>
    <row r="36" spans="1:8" ht="12.75">
      <c r="A36" s="54">
        <v>2</v>
      </c>
      <c r="B36" s="74" t="s">
        <v>69</v>
      </c>
      <c r="C36" s="8" t="s">
        <v>72</v>
      </c>
      <c r="D36" s="7" t="s">
        <v>56</v>
      </c>
      <c r="E36" s="9">
        <v>1000</v>
      </c>
      <c r="F36" s="9">
        <v>0.45</v>
      </c>
      <c r="G36" s="39">
        <f>E36*F36</f>
        <v>450</v>
      </c>
      <c r="H36" s="11"/>
    </row>
    <row r="37" spans="1:8" ht="12.75">
      <c r="A37" s="54">
        <v>3</v>
      </c>
      <c r="B37" s="73" t="s">
        <v>76</v>
      </c>
      <c r="C37" s="8" t="s">
        <v>73</v>
      </c>
      <c r="D37" s="7" t="s">
        <v>75</v>
      </c>
      <c r="E37" s="9">
        <v>240</v>
      </c>
      <c r="F37" s="9">
        <v>89.47</v>
      </c>
      <c r="G37" s="39">
        <f>E37*F37</f>
        <v>21472.8</v>
      </c>
      <c r="H37" s="11"/>
    </row>
    <row r="38" spans="1:8" ht="12.75">
      <c r="A38" s="54">
        <v>4</v>
      </c>
      <c r="B38" s="74" t="s">
        <v>70</v>
      </c>
      <c r="C38" s="8" t="s">
        <v>74</v>
      </c>
      <c r="D38" s="7" t="s">
        <v>56</v>
      </c>
      <c r="E38" s="9">
        <v>500</v>
      </c>
      <c r="F38" s="9">
        <v>7.92</v>
      </c>
      <c r="G38" s="39">
        <f>E38*F38</f>
        <v>3960</v>
      </c>
      <c r="H38" s="11"/>
    </row>
    <row r="39" spans="1:9" ht="12.75">
      <c r="A39" s="54"/>
      <c r="B39" s="15" t="s">
        <v>18</v>
      </c>
      <c r="C39" s="8"/>
      <c r="D39" s="7"/>
      <c r="E39" s="10"/>
      <c r="F39" s="10"/>
      <c r="G39" s="10"/>
      <c r="H39" s="11">
        <f>G38+G37+G36+G35</f>
        <v>26482.8</v>
      </c>
      <c r="I39" s="46"/>
    </row>
    <row r="51" spans="1:8" ht="17.25" customHeight="1">
      <c r="A51" s="30" t="s">
        <v>1</v>
      </c>
      <c r="B51" s="30" t="s">
        <v>2</v>
      </c>
      <c r="C51" s="30" t="s">
        <v>16</v>
      </c>
      <c r="D51" s="56" t="s">
        <v>3</v>
      </c>
      <c r="E51" s="56" t="s">
        <v>4</v>
      </c>
      <c r="F51" s="57" t="s">
        <v>5</v>
      </c>
      <c r="G51" s="56" t="s">
        <v>14</v>
      </c>
      <c r="H51" s="56"/>
    </row>
    <row r="52" spans="1:8" ht="12.75">
      <c r="A52" s="30"/>
      <c r="B52" s="30"/>
      <c r="C52" s="30" t="s">
        <v>15</v>
      </c>
      <c r="D52" s="58" t="s">
        <v>6</v>
      </c>
      <c r="E52" s="56" t="s">
        <v>7</v>
      </c>
      <c r="F52" s="57" t="s">
        <v>6</v>
      </c>
      <c r="G52" s="57" t="s">
        <v>8</v>
      </c>
      <c r="H52" s="57" t="s">
        <v>9</v>
      </c>
    </row>
    <row r="53" spans="1:8" ht="12.75">
      <c r="A53" s="33"/>
      <c r="B53" s="32" t="s">
        <v>77</v>
      </c>
      <c r="C53" s="33"/>
      <c r="D53" s="34"/>
      <c r="E53" s="35"/>
      <c r="F53" s="35"/>
      <c r="G53" s="35"/>
      <c r="H53" s="35"/>
    </row>
    <row r="54" spans="1:8" ht="36">
      <c r="A54" s="30">
        <v>1</v>
      </c>
      <c r="B54" s="76" t="s">
        <v>89</v>
      </c>
      <c r="C54" s="30" t="s">
        <v>88</v>
      </c>
      <c r="D54" s="7" t="s">
        <v>90</v>
      </c>
      <c r="E54" s="10">
        <v>20</v>
      </c>
      <c r="F54" s="10">
        <v>35</v>
      </c>
      <c r="G54" s="11">
        <f>E54*F54</f>
        <v>700</v>
      </c>
      <c r="H54" s="61" t="s">
        <v>46</v>
      </c>
    </row>
    <row r="55" spans="1:8" ht="24">
      <c r="A55" s="30">
        <v>2</v>
      </c>
      <c r="B55" s="75" t="s">
        <v>82</v>
      </c>
      <c r="C55" s="30" t="s">
        <v>78</v>
      </c>
      <c r="D55" s="7" t="s">
        <v>81</v>
      </c>
      <c r="E55" s="10">
        <v>5</v>
      </c>
      <c r="F55" s="10">
        <v>53.7</v>
      </c>
      <c r="G55" s="11">
        <f>E55*F55</f>
        <v>268.5</v>
      </c>
      <c r="H55" s="61" t="s">
        <v>46</v>
      </c>
    </row>
    <row r="56" spans="1:8" ht="12.75">
      <c r="A56" s="30">
        <v>3</v>
      </c>
      <c r="B56" s="75" t="s">
        <v>83</v>
      </c>
      <c r="C56" s="30" t="s">
        <v>79</v>
      </c>
      <c r="D56" s="7" t="s">
        <v>81</v>
      </c>
      <c r="E56" s="10">
        <v>5</v>
      </c>
      <c r="F56" s="10">
        <v>53.7</v>
      </c>
      <c r="G56" s="11">
        <f>E56*F56</f>
        <v>268.5</v>
      </c>
      <c r="H56" s="61" t="s">
        <v>46</v>
      </c>
    </row>
    <row r="57" spans="1:8" ht="24">
      <c r="A57" s="30">
        <v>4</v>
      </c>
      <c r="B57" s="75" t="s">
        <v>84</v>
      </c>
      <c r="C57" s="30" t="s">
        <v>80</v>
      </c>
      <c r="D57" s="7" t="s">
        <v>81</v>
      </c>
      <c r="E57" s="10">
        <v>10</v>
      </c>
      <c r="F57" s="10">
        <v>49.3</v>
      </c>
      <c r="G57" s="11">
        <f>E57*F57</f>
        <v>493</v>
      </c>
      <c r="H57" s="61" t="s">
        <v>46</v>
      </c>
    </row>
    <row r="58" spans="1:8" ht="12.75">
      <c r="A58" s="30"/>
      <c r="B58" s="76"/>
      <c r="C58" s="30"/>
      <c r="D58" s="7"/>
      <c r="E58" s="10"/>
      <c r="F58" s="10"/>
      <c r="G58" s="11"/>
      <c r="H58" s="61"/>
    </row>
    <row r="59" spans="1:8" ht="12.75">
      <c r="A59" s="30"/>
      <c r="B59" s="15" t="s">
        <v>18</v>
      </c>
      <c r="C59" s="30"/>
      <c r="D59" s="7"/>
      <c r="E59" s="10"/>
      <c r="F59" s="10"/>
      <c r="G59" s="39"/>
      <c r="H59" s="11">
        <f>G58+G57+G56+G55+G54</f>
        <v>1730</v>
      </c>
    </row>
    <row r="60" spans="1:8" ht="12.75">
      <c r="A60" s="63"/>
      <c r="B60" s="12" t="s">
        <v>10</v>
      </c>
      <c r="C60" s="16"/>
      <c r="D60" s="16"/>
      <c r="E60" s="42"/>
      <c r="F60" s="42"/>
      <c r="G60" s="42"/>
      <c r="H60" s="64">
        <f>H59+H39+H33+H27+H18</f>
        <v>43443.8</v>
      </c>
    </row>
    <row r="61" spans="1:8" ht="12.75">
      <c r="A61" s="65"/>
      <c r="B61" s="13" t="s">
        <v>11</v>
      </c>
      <c r="C61" s="17"/>
      <c r="D61" s="18"/>
      <c r="E61" s="19"/>
      <c r="F61" s="43"/>
      <c r="G61" s="20"/>
      <c r="H61" s="66">
        <f>H60*18%</f>
        <v>7819.884</v>
      </c>
    </row>
    <row r="62" spans="1:8" ht="12.75">
      <c r="A62" s="67"/>
      <c r="B62" s="14" t="s">
        <v>0</v>
      </c>
      <c r="C62" s="23"/>
      <c r="D62" s="23"/>
      <c r="E62" s="19"/>
      <c r="F62" s="24"/>
      <c r="G62" s="20"/>
      <c r="H62" s="66">
        <f>H61+H60</f>
        <v>51263.684</v>
      </c>
    </row>
    <row r="63" spans="1:8" ht="12.75">
      <c r="A63" s="65"/>
      <c r="B63" s="13" t="s">
        <v>12</v>
      </c>
      <c r="C63" s="17"/>
      <c r="D63" s="17"/>
      <c r="E63" s="22"/>
      <c r="F63" s="22"/>
      <c r="G63" s="22"/>
      <c r="H63" s="66">
        <f>H62*15%</f>
        <v>7689.5526</v>
      </c>
    </row>
    <row r="64" spans="1:8" ht="12.75">
      <c r="A64" s="65"/>
      <c r="B64" s="14" t="s">
        <v>17</v>
      </c>
      <c r="C64" s="23"/>
      <c r="D64" s="23"/>
      <c r="E64" s="19"/>
      <c r="F64" s="24"/>
      <c r="G64" s="20"/>
      <c r="H64" s="66">
        <f>H62+H63</f>
        <v>58953.236600000004</v>
      </c>
    </row>
    <row r="65" spans="1:8" ht="12.75">
      <c r="A65" s="67"/>
      <c r="B65" s="68" t="s">
        <v>19</v>
      </c>
      <c r="C65" s="17"/>
      <c r="D65" s="17"/>
      <c r="E65" s="22"/>
      <c r="F65" s="22"/>
      <c r="G65" s="22"/>
      <c r="H65" s="66">
        <v>46.76</v>
      </c>
    </row>
    <row r="66" spans="1:8" ht="12.75">
      <c r="A66" s="67"/>
      <c r="B66" s="14" t="s">
        <v>0</v>
      </c>
      <c r="C66" s="17"/>
      <c r="D66" s="17"/>
      <c r="E66" s="22"/>
      <c r="F66" s="22"/>
      <c r="G66" s="22"/>
      <c r="H66" s="66">
        <f>H64+H65</f>
        <v>58999.996600000006</v>
      </c>
    </row>
    <row r="67" spans="1:9" ht="12.75">
      <c r="A67" s="67"/>
      <c r="B67" s="13" t="s">
        <v>27</v>
      </c>
      <c r="C67" s="25"/>
      <c r="D67" s="25"/>
      <c r="E67" s="27"/>
      <c r="F67" s="24"/>
      <c r="G67" s="22"/>
      <c r="H67" s="66">
        <f>H66*24%</f>
        <v>14159.999184</v>
      </c>
      <c r="I67" s="72"/>
    </row>
    <row r="68" spans="1:9" ht="12.75">
      <c r="A68" s="67"/>
      <c r="B68" s="14" t="s">
        <v>13</v>
      </c>
      <c r="C68" s="17"/>
      <c r="D68" s="17"/>
      <c r="E68" s="22"/>
      <c r="F68" s="22"/>
      <c r="G68" s="22"/>
      <c r="H68" s="69">
        <f>SUM(H66:H67)</f>
        <v>73159.995784</v>
      </c>
      <c r="I68" s="72"/>
    </row>
    <row r="69" ht="12.75">
      <c r="I69" s="72"/>
    </row>
    <row r="71" spans="1:8" ht="12.75">
      <c r="A71" s="45"/>
      <c r="B71" s="46"/>
      <c r="C71" s="46" t="s">
        <v>101</v>
      </c>
      <c r="D71" s="46"/>
      <c r="E71" s="46"/>
      <c r="F71" s="46"/>
      <c r="G71" s="46"/>
      <c r="H71" s="46"/>
    </row>
    <row r="72" spans="1:8" ht="12.75">
      <c r="A72" s="47" t="s">
        <v>38</v>
      </c>
      <c r="B72" s="47"/>
      <c r="C72" s="47" t="s">
        <v>39</v>
      </c>
      <c r="D72" s="47"/>
      <c r="E72" s="47"/>
      <c r="F72" s="47"/>
      <c r="G72" s="47"/>
      <c r="H72" s="47"/>
    </row>
    <row r="73" spans="1:8" ht="12.75">
      <c r="A73" s="47" t="s">
        <v>91</v>
      </c>
      <c r="B73" s="47"/>
      <c r="C73" s="47" t="s">
        <v>45</v>
      </c>
      <c r="D73" s="47"/>
      <c r="E73" s="47"/>
      <c r="F73" s="47" t="s">
        <v>40</v>
      </c>
      <c r="G73" s="47"/>
      <c r="H73" s="47"/>
    </row>
    <row r="74" spans="1:8" ht="12.75">
      <c r="A74" s="47"/>
      <c r="B74" s="47"/>
      <c r="C74" s="47"/>
      <c r="D74" s="47"/>
      <c r="E74" s="47"/>
      <c r="F74" s="47"/>
      <c r="G74" s="47"/>
      <c r="H74" s="47"/>
    </row>
    <row r="75" spans="1:8" ht="12.75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70"/>
      <c r="B76" s="70"/>
      <c r="C76" s="70"/>
      <c r="D76" s="70"/>
      <c r="E76" s="70"/>
      <c r="F76" s="70"/>
      <c r="G76" s="70"/>
      <c r="H76" s="70"/>
    </row>
    <row r="77" spans="1:8" ht="12.75">
      <c r="A77" s="70" t="s">
        <v>92</v>
      </c>
      <c r="B77" s="71"/>
      <c r="C77" s="71"/>
      <c r="D77" s="71"/>
      <c r="E77" s="71"/>
      <c r="F77" s="71"/>
      <c r="G77" s="71"/>
      <c r="H77" s="71"/>
    </row>
    <row r="78" spans="1:8" ht="12.75">
      <c r="A78" s="70" t="s">
        <v>44</v>
      </c>
      <c r="B78" s="71"/>
      <c r="C78" s="71"/>
      <c r="D78" s="71"/>
      <c r="E78" s="71"/>
      <c r="F78" s="71"/>
      <c r="G78" s="71"/>
      <c r="H78" s="71"/>
    </row>
    <row r="79" spans="1:8" ht="12.75">
      <c r="A79" s="71"/>
      <c r="B79" s="71"/>
      <c r="C79" s="71"/>
      <c r="D79" s="71"/>
      <c r="E79" s="71"/>
      <c r="F79" s="71"/>
      <c r="G79" s="71"/>
      <c r="H79" s="71"/>
    </row>
  </sheetData>
  <sheetProtection/>
  <printOptions/>
  <pageMargins left="0.33" right="0.27" top="0.6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tech6</cp:lastModifiedBy>
  <cp:lastPrinted>2020-02-06T06:45:48Z</cp:lastPrinted>
  <dcterms:created xsi:type="dcterms:W3CDTF">2005-09-21T05:28:02Z</dcterms:created>
  <dcterms:modified xsi:type="dcterms:W3CDTF">2020-02-12T08:10:42Z</dcterms:modified>
  <cp:category/>
  <cp:version/>
  <cp:contentType/>
  <cp:contentStatus/>
</cp:coreProperties>
</file>