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60" windowHeight="11328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<sst xmlns="http://schemas.openxmlformats.org/spreadsheetml/2006/main" count="148" uniqueCount="126">
  <si>
    <r>
      <rPr>
        <b/>
        <sz val="8"/>
        <rFont val="Arial"/>
        <family val="2"/>
      </rPr>
      <t>A/A</t>
    </r>
  </si>
  <si>
    <r>
      <rPr>
        <b/>
        <sz val="8"/>
        <rFont val="Arial"/>
        <family val="2"/>
      </rPr>
      <t>Είδος Εργασιών</t>
    </r>
  </si>
  <si>
    <r>
      <rPr>
        <b/>
        <sz val="8"/>
        <rFont val="Arial"/>
        <family val="2"/>
      </rPr>
      <t>Κωδικός Άρθρου</t>
    </r>
  </si>
  <si>
    <r>
      <rPr>
        <b/>
        <sz val="8"/>
        <rFont val="Arial"/>
        <family val="2"/>
      </rPr>
      <t>Κωδικός Αναθεώρησης</t>
    </r>
  </si>
  <si>
    <r>
      <rPr>
        <b/>
        <sz val="8"/>
        <rFont val="Arial"/>
        <family val="2"/>
      </rPr>
      <t>Α.Τ.</t>
    </r>
  </si>
  <si>
    <r>
      <rPr>
        <b/>
        <sz val="8"/>
        <rFont val="Arial"/>
        <family val="2"/>
      </rPr>
      <t>Μον. Mετρ.</t>
    </r>
  </si>
  <si>
    <r>
      <rPr>
        <b/>
        <sz val="8"/>
        <rFont val="Arial"/>
        <family val="2"/>
      </rPr>
      <t>Ποσότητα</t>
    </r>
  </si>
  <si>
    <r>
      <rPr>
        <b/>
        <sz val="8"/>
        <rFont val="Arial"/>
        <family val="2"/>
      </rPr>
      <t>Τιμή Μονάδας (Ευρώ)</t>
    </r>
  </si>
  <si>
    <r>
      <rPr>
        <b/>
        <sz val="8"/>
        <rFont val="Arial"/>
        <family val="2"/>
      </rPr>
      <t>Δαπάνη (Ευρώ)</t>
    </r>
  </si>
  <si>
    <r>
      <rPr>
        <b/>
        <sz val="8"/>
        <rFont val="Arial"/>
        <family val="2"/>
      </rPr>
      <t xml:space="preserve">Μερική
</t>
    </r>
    <r>
      <rPr>
        <b/>
        <sz val="8"/>
        <rFont val="Arial"/>
        <family val="2"/>
      </rPr>
      <t>Δαπάνη</t>
    </r>
  </si>
  <si>
    <r>
      <rPr>
        <b/>
        <sz val="8"/>
        <rFont val="Arial"/>
        <family val="2"/>
      </rPr>
      <t xml:space="preserve">Ολική
</t>
    </r>
    <r>
      <rPr>
        <b/>
        <sz val="8"/>
        <rFont val="Arial"/>
        <family val="2"/>
      </rPr>
      <t>Δαπάνη</t>
    </r>
  </si>
  <si>
    <r>
      <rPr>
        <i/>
        <sz val="7"/>
        <rFont val="Arial"/>
        <family val="2"/>
      </rPr>
      <t>[1]</t>
    </r>
  </si>
  <si>
    <r>
      <rPr>
        <i/>
        <sz val="7"/>
        <rFont val="Arial"/>
        <family val="2"/>
      </rPr>
      <t>[2]</t>
    </r>
  </si>
  <si>
    <r>
      <rPr>
        <i/>
        <sz val="7"/>
        <rFont val="Arial"/>
        <family val="2"/>
      </rPr>
      <t>[3]</t>
    </r>
  </si>
  <si>
    <r>
      <rPr>
        <i/>
        <sz val="7"/>
        <rFont val="Arial"/>
        <family val="2"/>
      </rPr>
      <t>[4]</t>
    </r>
  </si>
  <si>
    <r>
      <rPr>
        <i/>
        <sz val="7"/>
        <rFont val="Arial"/>
        <family val="2"/>
      </rPr>
      <t>[5]</t>
    </r>
  </si>
  <si>
    <r>
      <rPr>
        <i/>
        <sz val="7"/>
        <rFont val="Arial"/>
        <family val="2"/>
      </rPr>
      <t>[6]</t>
    </r>
  </si>
  <si>
    <r>
      <rPr>
        <i/>
        <sz val="7"/>
        <rFont val="Arial"/>
        <family val="2"/>
      </rPr>
      <t>[7]</t>
    </r>
  </si>
  <si>
    <r>
      <rPr>
        <i/>
        <sz val="7"/>
        <rFont val="Arial"/>
        <family val="2"/>
      </rPr>
      <t>[8]</t>
    </r>
  </si>
  <si>
    <r>
      <rPr>
        <i/>
        <sz val="7"/>
        <rFont val="Arial"/>
        <family val="2"/>
      </rPr>
      <t>[9]</t>
    </r>
  </si>
  <si>
    <r>
      <rPr>
        <i/>
        <sz val="7"/>
        <rFont val="Arial"/>
        <family val="2"/>
      </rPr>
      <t>[10]</t>
    </r>
  </si>
  <si>
    <r>
      <rPr>
        <b/>
        <sz val="8"/>
        <rFont val="Arial"/>
        <family val="2"/>
      </rPr>
      <t>1. ΧΩΜΑΤΟΥΡΓΙΚΑ</t>
    </r>
  </si>
  <si>
    <r>
      <rPr>
        <sz val="8"/>
        <rFont val="Arial"/>
        <family val="2"/>
      </rPr>
      <t>Γενικές Εκσκαφές σε έδαφος γαιώδες - ημιβραχώδες</t>
    </r>
  </si>
  <si>
    <r>
      <rPr>
        <sz val="8"/>
        <rFont val="Arial"/>
        <family val="2"/>
      </rPr>
      <t>m3</t>
    </r>
  </si>
  <si>
    <r>
      <rPr>
        <sz val="8"/>
        <rFont val="Arial"/>
        <family val="2"/>
      </rPr>
      <t>Καθαρισμός και μόρφωση τάφρου τριγωνικής διατομής ή τάφρου ερείσματος, σε κάθε είδους έδαφος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</si>
  <si>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</si>
  <si>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Καθαρισμός οχετών ανοίγματος  μέχρι και 3,0m</t>
    </r>
  </si>
  <si>
    <r>
      <rPr>
        <sz val="8"/>
        <rFont val="Arial"/>
        <family val="2"/>
      </rPr>
      <t>Άρση καταπτώσεων για κάθε είδους έδαφος</t>
    </r>
  </si>
  <si>
    <r>
      <rPr>
        <b/>
        <sz val="8"/>
        <rFont val="Arial"/>
        <family val="2"/>
      </rPr>
      <t>Σύνολο : 1. ΧΩΜΑΤΟΥΡΓΙΚΑ</t>
    </r>
  </si>
  <si>
    <r>
      <rPr>
        <b/>
        <sz val="8"/>
        <rFont val="Arial"/>
        <family val="2"/>
      </rPr>
      <t>2. ΤΕΧΝΙΚΑ ΕΡΓΑ</t>
    </r>
  </si>
  <si>
    <r>
      <rPr>
        <sz val="8"/>
        <rFont val="Arial"/>
        <family val="2"/>
      </rPr>
      <t>Εκσκαφή θεμελίων τεχνικών έργων και τάφρων πλάτους έως 5,00 m</t>
    </r>
  </si>
  <si>
    <r>
      <rPr>
        <sz val="8"/>
        <rFont val="Arial"/>
        <family val="2"/>
      </rPr>
      <t>ΟΙΚ 7914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</si>
  <si>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</si>
  <si>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Κοιτοστρώσεις, περιβλήματα αγωγών, εξομαλυντικές στρώσεις κλπ από σκυρόδεμα C12/15</t>
    </r>
  </si>
  <si>
    <r>
      <rPr>
        <sz val="8"/>
        <rFont val="Arial"/>
        <family val="2"/>
      </rPr>
      <t>Κατασκευή ρείθρων, τραπεζοειδών τάφρων, στρώσεων προστασίας στεγάνωσης γεφυρών κλπ με σκυρόδεμα C16/20</t>
    </r>
  </si>
  <si>
    <r>
      <rPr>
        <sz val="8"/>
        <rFont val="Arial"/>
        <family val="2"/>
      </rPr>
      <t>Μικροκατασκευές (φρεάτια, ορθογωνικές τάφροι κλπ) με σκυρόδεμα C16/20</t>
    </r>
  </si>
  <si>
    <r>
      <rPr>
        <sz val="8"/>
        <rFont val="Arial"/>
        <family val="2"/>
      </rPr>
      <t>kg</t>
    </r>
  </si>
  <si>
    <r>
      <rPr>
        <sz val="8"/>
        <rFont val="Arial"/>
        <family val="2"/>
      </rPr>
      <t>Γεωύφασμα στραγγιστηρίων</t>
    </r>
  </si>
  <si>
    <r>
      <rPr>
        <sz val="8"/>
        <rFont val="Arial"/>
        <family val="2"/>
      </rPr>
      <t>Προμήθεια, μεταφορά στη θέση εγκατάστασης, και τοποθέτηση προκατασκευασμένων τσιμεντοσωλήνων κατα ΕΛΟΤ ΕΝ 1916 Τσιμεντοσωλήνες αποχέτευσης κλάσεως αντοχής 120 κατά ΕΛΟΤ ΕΝ 1916 Ονομαστικής διαμέτρου D1000 mm</t>
    </r>
  </si>
  <si>
    <r>
      <rPr>
        <sz val="8"/>
        <rFont val="Arial"/>
        <family val="2"/>
      </rPr>
      <t>ΥΔΡ 6551.7</t>
    </r>
  </si>
  <si>
    <r>
      <rPr>
        <sz val="8"/>
        <rFont val="Arial"/>
        <family val="2"/>
      </rPr>
      <t>Σωλήνες αποστράγγισης διάτρητοι, συμπαγούς τοιχώματος, από PVC-U Σωλήνες αποστράγγισης διάτρητοι από ΡVC-U, SDR 41, DN 315 mm</t>
    </r>
  </si>
  <si>
    <r>
      <rPr>
        <sz val="8"/>
        <rFont val="Arial"/>
        <family val="2"/>
      </rPr>
      <t>ΥΔΡ 6620.7</t>
    </r>
  </si>
  <si>
    <r>
      <rPr>
        <b/>
        <sz val="8"/>
        <rFont val="Arial"/>
        <family val="2"/>
      </rPr>
      <t>Σύνολο : 2. ΤΕΧΝΙΚΑ ΕΡΓΑ</t>
    </r>
  </si>
  <si>
    <r>
      <rPr>
        <b/>
        <sz val="8"/>
        <rFont val="Arial"/>
        <family val="2"/>
      </rPr>
      <t>3. ΟΔΟΣΤΡΩΣΙΑ-ΑΣΦΑΛΤΙΚΑ</t>
    </r>
  </si>
  <si>
    <r>
      <rPr>
        <sz val="8"/>
        <rFont val="Arial"/>
        <family val="2"/>
      </rPr>
      <t>Ασφαλτική προεπάλειψη</t>
    </r>
  </si>
  <si>
    <r>
      <rPr>
        <sz val="8"/>
        <rFont val="Arial"/>
        <family val="2"/>
      </rPr>
      <t>Ασφαλτική συγκολλητική επάλειψη</t>
    </r>
  </si>
  <si>
    <r>
      <rPr>
        <sz val="8"/>
        <rFont val="Arial"/>
        <family val="2"/>
      </rPr>
      <t>Ασφαλτικές στρώσεις μεταβλητού πάχους επιμετρούμενες κατά βάρος</t>
    </r>
  </si>
  <si>
    <r>
      <rPr>
        <sz val="8"/>
        <rFont val="Arial"/>
        <family val="2"/>
      </rPr>
      <t>ton</t>
    </r>
  </si>
  <si>
    <r>
      <rPr>
        <sz val="8"/>
        <rFont val="Arial"/>
        <family val="2"/>
      </rPr>
      <t>Ασφαλτική στρώση κυκλοφορίας, συμπυκνωμένου πάχους 0,05 m με χρήση κοινής ασφάλτου</t>
    </r>
  </si>
  <si>
    <r>
      <rPr>
        <b/>
        <sz val="8"/>
        <rFont val="Arial"/>
        <family val="2"/>
      </rPr>
      <t>Σύνολο : 3. ΟΔΟΣΤΡΩΣΙΑ-ΑΣΦΑΛΤΙΚΑ</t>
    </r>
  </si>
  <si>
    <r>
      <rPr>
        <b/>
        <sz val="8"/>
        <rFont val="Arial"/>
        <family val="2"/>
      </rPr>
      <t>4. ΣΗΜΑΝΣΗ-ΑΣΦΑΛΕΙΑ</t>
    </r>
  </si>
  <si>
    <r>
      <rPr>
        <sz val="8"/>
        <rFont val="Arial"/>
        <family val="2"/>
      </rPr>
      <t>Πλαστικοί οριοδείκτες οδού</t>
    </r>
  </si>
  <si>
    <r>
      <rPr>
        <sz val="8"/>
        <rFont val="Arial"/>
        <family val="2"/>
      </rPr>
      <t>ΥΔΡ 6620.1</t>
    </r>
  </si>
  <si>
    <r>
      <rPr>
        <sz val="8"/>
        <rFont val="Arial"/>
        <family val="2"/>
      </rPr>
      <t>ΤΕΜ</t>
    </r>
  </si>
  <si>
    <r>
      <rPr>
        <sz val="8"/>
        <rFont val="Arial"/>
        <family val="2"/>
      </rPr>
      <t>Πλευρικές πληροφοριακές πινακίδες με αναγραφές και σύμβολα από αντανακλαστική μεμβράνη τύπου 2 κατά ΕΛΟΤ ΕΝ 12899-1</t>
    </r>
  </si>
  <si>
    <r>
      <rPr>
        <sz val="8"/>
        <rFont val="Arial"/>
        <family val="2"/>
      </rPr>
      <t>ΟΙΚ 6541</t>
    </r>
  </si>
  <si>
    <r>
      <rPr>
        <sz val="8"/>
        <rFont val="Arial"/>
        <family val="2"/>
      </rPr>
      <t>Πινακίδες επικίνδυνων θέσεων, τριγωνικές, πλευράς 0,90 m</t>
    </r>
  </si>
  <si>
    <r>
      <rPr>
        <sz val="8"/>
        <rFont val="Arial"/>
        <family val="2"/>
      </rPr>
      <t>Πινακίδες ρυθμιστικές μεσαίου μεγέθους</t>
    </r>
  </si>
  <si>
    <r>
      <rPr>
        <sz val="8"/>
        <rFont val="Arial"/>
        <family val="2"/>
      </rPr>
      <t>Στύλος πινακίδων από γαλβανισμένο σιδηροσωλήνα DN 40 mm (1 1/2'')</t>
    </r>
  </si>
  <si>
    <r>
      <rPr>
        <sz val="8"/>
        <rFont val="Arial"/>
        <family val="2"/>
      </rPr>
      <t>Διαγράμμιση οδοστρώματος με ανακλαστική βαφή</t>
    </r>
  </si>
  <si>
    <r>
      <rPr>
        <sz val="8"/>
        <rFont val="Arial"/>
        <family val="2"/>
      </rPr>
      <t>ΟΙΚ 7788</t>
    </r>
  </si>
  <si>
    <r>
      <rPr>
        <b/>
        <sz val="8"/>
        <rFont val="Arial"/>
        <family val="2"/>
      </rPr>
      <t>Σύνολο : 4. ΣΗΜΑΝΣΗ-ΑΣΦΑΛΕΙΑ</t>
    </r>
  </si>
  <si>
    <t>ΠΡΟΣΤΙΘΕΤΑΙ ΓΕ &amp; ΟΕ 18%</t>
  </si>
  <si>
    <t>ΑΠΡΟΒΛΕΠΤΑ 15%</t>
  </si>
  <si>
    <t>ΠΡΟΒΛΕΨΗ ΑΝΑΘΕΩΡΗΣΗΣ</t>
  </si>
  <si>
    <t>ΦΠΑ 24%</t>
  </si>
  <si>
    <t>ΑΘΡΟΙΣΜΑ</t>
  </si>
  <si>
    <t>ΕΛΛΗΝΙΚΗ ΔΗΜΟΚΡΑΤΙΑ</t>
  </si>
  <si>
    <t>ΠΕΡΙΦΕΡΕΙΑ ΗΠΕΙΡΟΥ</t>
  </si>
  <si>
    <t xml:space="preserve">ΠΕΡΙΦΕΡΕΙΑΚΗ ΕΝΟΤΗΤΑ  ΠΡΕΒΕΖΑΣ                                                                                                                                                                       </t>
  </si>
  <si>
    <t xml:space="preserve">Δ/ΣΗ  ΤΕΧΝΙΚΩΝ  ΕΡΓΩΝ                           </t>
  </si>
  <si>
    <t>ΤΜΗΜΑ ΣΥΓΚΟΙΝΩΝΙΑΚΩΝ ΕΡΓΩΝ</t>
  </si>
  <si>
    <t>Πολιτικός Μηχανικός</t>
  </si>
  <si>
    <t xml:space="preserve">Ο Τμηματάρχης  </t>
  </si>
  <si>
    <t xml:space="preserve"> ΕΛΕΓΧΘΗΚΕ</t>
  </si>
  <si>
    <t>Σοφία Παπαγεωργίου</t>
  </si>
  <si>
    <t>Φιλία Ρέπα</t>
  </si>
  <si>
    <t>Γεώργιος Λογοθετης</t>
  </si>
  <si>
    <r>
      <rPr>
        <b/>
        <sz val="10"/>
        <rFont val="Arial"/>
        <family val="2"/>
      </rPr>
      <t>ΠΡΟΫΠΟΛΟΓΙΣΜΟΣ ΜΕΛΕΤΗΣ</t>
    </r>
  </si>
  <si>
    <t>ΓΕΝΙΚΟ ΣΥΝΟΛΟ</t>
  </si>
  <si>
    <t xml:space="preserve">  ΕΡΓΟ: « Έργα αποκατάστασης ζημιών από τις θεομηνίες που έπληξαν την Περιφέρεια Ηπείρου κατά το διάστημα Δεκέμβριος 2017 – Μάρτιος 2018 »                                                       ΥΠΟΕΡΓΟ: "Αποκατάσταση βλαβών του οδοστρώματος και λοιπών στοιχείων ασφαλείας στις Επαρχιακές οδούς Περιφερειακής Ενότητας Πρέβεζας "                                                        </t>
  </si>
  <si>
    <t>Χαλύβδινος οπλισμός σκυροδεμάτων, χάλυβας οπλισμού σκυροδέματος B500C  εκτός υπογείων έργων</t>
  </si>
  <si>
    <t>ΟΔΟ Α02</t>
  </si>
  <si>
    <t>ΟΔΟ 1123.Α</t>
  </si>
  <si>
    <t>ΟΔΟ Α14</t>
  </si>
  <si>
    <t>ΟΔΟ 1310</t>
  </si>
  <si>
    <t>ΟΔΟ Α15</t>
  </si>
  <si>
    <t>ΟΔΟ 1320</t>
  </si>
  <si>
    <t>ΟΔΟ Α16</t>
  </si>
  <si>
    <t>ΟΔΟ 1420</t>
  </si>
  <si>
    <t>ΟΔΟ Β01</t>
  </si>
  <si>
    <t>ΟΔΟ Β29.2.2</t>
  </si>
  <si>
    <t>ΟΔΟ Β29.3.1</t>
  </si>
  <si>
    <t>ΟΔΟ Β29.3.4</t>
  </si>
  <si>
    <t>ΟΔΟ Β30.2</t>
  </si>
  <si>
    <t>ΟΔΟ Β64.1</t>
  </si>
  <si>
    <t>ΥΔΡ 12.01.01.07</t>
  </si>
  <si>
    <t>ΥΔΡ 12.11.05</t>
  </si>
  <si>
    <t>ΟΔΟ Δ03</t>
  </si>
  <si>
    <t>ΟΔΟ Δ04</t>
  </si>
  <si>
    <t>ΟΔΟ Δ06</t>
  </si>
  <si>
    <t>ΟΔΟ Δ08.1</t>
  </si>
  <si>
    <t>ΟΔΟ Ε06</t>
  </si>
  <si>
    <t>ΟΔΟ Ε08.2.2</t>
  </si>
  <si>
    <t>ΟΔΟ Ε09.1</t>
  </si>
  <si>
    <t>ΟΔΟ Ε09.4</t>
  </si>
  <si>
    <t>ΟΔΟ Ε10.1</t>
  </si>
  <si>
    <t>ΟΔΟ Ε17.1</t>
  </si>
  <si>
    <t>ΟΔΟ 2151</t>
  </si>
  <si>
    <t>ΟΔΟ 2531</t>
  </si>
  <si>
    <t>ΟΔΟ 2532</t>
  </si>
  <si>
    <t>ΟΔΟ 2612</t>
  </si>
  <si>
    <t>ΟΔΟ 4110</t>
  </si>
  <si>
    <t>ΟΔΟ 4120</t>
  </si>
  <si>
    <t>ΟΔΟ 4421Β</t>
  </si>
  <si>
    <t>ΟΔΟ 4521Β</t>
  </si>
  <si>
    <t>ΟΔΟ 2653</t>
  </si>
  <si>
    <t xml:space="preserve">        Πρέβεζα  1-04-2019</t>
  </si>
  <si>
    <t xml:space="preserve"> Πρέβεζα 1-04-2019</t>
  </si>
  <si>
    <t>Πρέβεζα 1-04-2019</t>
  </si>
  <si>
    <t xml:space="preserve">         Η Συντάξασα                                                            </t>
  </si>
  <si>
    <t>Αρχιτέκτων Μηχανικός</t>
  </si>
  <si>
    <t xml:space="preserve">                                                                    </t>
  </si>
  <si>
    <t xml:space="preserve">ΘΕΩΡΗΘΗΚΕ </t>
  </si>
  <si>
    <t xml:space="preserve">               Η Διευθυντρια</t>
  </si>
  <si>
    <t xml:space="preserve">  Πολιτικός Μηχανικός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</si>
</sst>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Arial Greek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Greek"/>
      <family val="2"/>
    </font>
    <font>
      <sz val="9"/>
      <color indexed="8"/>
      <name val="Times New Roman"/>
      <family val="1"/>
    </font>
    <font>
      <b/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1" applyNumberFormat="0" applyAlignment="0" applyProtection="0"/>
    <xf numFmtId="0" fontId="27" fillId="16" borderId="2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24" fillId="21" borderId="3" applyNumberFormat="0" applyAlignment="0" applyProtection="0"/>
    <xf numFmtId="0" fontId="2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5" fillId="21" borderId="1" applyNumberFormat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4" fontId="6" fillId="0" borderId="10" xfId="0" applyNumberFormat="1" applyFont="1" applyFill="1" applyBorder="1" applyAlignment="1">
      <alignment horizontal="right" vertical="top" shrinkToFit="1"/>
    </xf>
    <xf numFmtId="0" fontId="0" fillId="0" borderId="10" xfId="0" applyFill="1" applyBorder="1" applyAlignment="1">
      <alignment horizontal="left" wrapText="1"/>
    </xf>
    <xf numFmtId="10" fontId="4" fillId="0" borderId="10" xfId="0" applyNumberFormat="1" applyFont="1" applyFill="1" applyBorder="1" applyAlignment="1">
      <alignment horizontal="right" vertical="center" shrinkToFit="1"/>
    </xf>
    <xf numFmtId="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top" shrinkToFit="1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left" vertical="top" indent="3" shrinkToFit="1"/>
    </xf>
    <xf numFmtId="0" fontId="13" fillId="0" borderId="0" xfId="0" applyFont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2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 indent="15"/>
    </xf>
    <xf numFmtId="0" fontId="9" fillId="0" borderId="14" xfId="0" applyFont="1" applyFill="1" applyBorder="1" applyAlignment="1">
      <alignment horizontal="left" vertical="top" wrapText="1" indent="15"/>
    </xf>
    <xf numFmtId="0" fontId="9" fillId="0" borderId="15" xfId="0" applyFont="1" applyFill="1" applyBorder="1" applyAlignment="1">
      <alignment horizontal="left" vertical="top" wrapText="1" indent="15"/>
    </xf>
    <xf numFmtId="0" fontId="0" fillId="0" borderId="16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 indent="4"/>
    </xf>
    <xf numFmtId="0" fontId="2" fillId="0" borderId="15" xfId="0" applyFont="1" applyFill="1" applyBorder="1" applyAlignment="1">
      <alignment horizontal="left" vertical="top" wrapText="1" indent="4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3" xfId="0" applyFont="1" applyFill="1" applyBorder="1" applyAlignment="1">
      <alignment horizontal="left" vertical="center" wrapText="1" indent="4"/>
    </xf>
    <xf numFmtId="0" fontId="10" fillId="0" borderId="0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75" zoomScaleNormal="75" zoomScalePageLayoutView="0" workbookViewId="0" topLeftCell="A4">
      <selection activeCell="P44" sqref="P44"/>
    </sheetView>
  </sheetViews>
  <sheetFormatPr defaultColWidth="9.33203125" defaultRowHeight="12.75"/>
  <cols>
    <col min="1" max="1" width="5.16015625" style="0" customWidth="1"/>
    <col min="2" max="2" width="27.5" style="0" customWidth="1"/>
    <col min="3" max="3" width="11.66015625" style="0" customWidth="1"/>
    <col min="4" max="4" width="10.5" style="0" customWidth="1"/>
    <col min="5" max="5" width="5.16015625" style="18" customWidth="1"/>
    <col min="6" max="6" width="5.66015625" style="0" customWidth="1"/>
    <col min="7" max="7" width="7.83203125" style="0" customWidth="1"/>
    <col min="8" max="8" width="8.16015625" style="0" customWidth="1"/>
    <col min="9" max="9" width="10.5" style="0" customWidth="1"/>
    <col min="10" max="10" width="13" style="0" customWidth="1"/>
    <col min="11" max="11" width="2.66015625" style="0" customWidth="1"/>
    <col min="16" max="16" width="9.83203125" style="0" bestFit="1" customWidth="1"/>
  </cols>
  <sheetData>
    <row r="1" spans="1:10" ht="13.5">
      <c r="A1" s="20"/>
      <c r="B1" s="20"/>
      <c r="C1" s="20"/>
      <c r="D1" s="20"/>
      <c r="E1" s="64" t="s">
        <v>80</v>
      </c>
      <c r="F1" s="64"/>
      <c r="G1" s="64"/>
      <c r="H1" s="64"/>
      <c r="I1" s="64"/>
      <c r="J1" s="64"/>
    </row>
    <row r="2" spans="1:10" ht="13.5" customHeight="1">
      <c r="A2" s="65" t="s">
        <v>67</v>
      </c>
      <c r="B2" s="44"/>
      <c r="C2" s="24"/>
      <c r="D2" s="24"/>
      <c r="E2" s="64"/>
      <c r="F2" s="64"/>
      <c r="G2" s="64"/>
      <c r="H2" s="64"/>
      <c r="I2" s="64"/>
      <c r="J2" s="64"/>
    </row>
    <row r="3" spans="1:10" ht="13.5" customHeight="1">
      <c r="A3" s="65" t="s">
        <v>68</v>
      </c>
      <c r="B3" s="44"/>
      <c r="C3" s="44"/>
      <c r="D3" s="44"/>
      <c r="E3" s="64"/>
      <c r="F3" s="64"/>
      <c r="G3" s="64"/>
      <c r="H3" s="64"/>
      <c r="I3" s="64"/>
      <c r="J3" s="64"/>
    </row>
    <row r="4" spans="1:10" ht="12.75">
      <c r="A4" s="45" t="s">
        <v>69</v>
      </c>
      <c r="B4" s="45"/>
      <c r="C4" s="45"/>
      <c r="D4" s="45"/>
      <c r="E4" s="64"/>
      <c r="F4" s="64"/>
      <c r="G4" s="64"/>
      <c r="H4" s="64"/>
      <c r="I4" s="64"/>
      <c r="J4" s="64"/>
    </row>
    <row r="5" spans="1:10" ht="12.75">
      <c r="A5" s="45" t="s">
        <v>70</v>
      </c>
      <c r="B5" s="45"/>
      <c r="C5" s="45"/>
      <c r="D5" s="45"/>
      <c r="E5" s="64"/>
      <c r="F5" s="64"/>
      <c r="G5" s="64"/>
      <c r="H5" s="64"/>
      <c r="I5" s="64"/>
      <c r="J5" s="64"/>
    </row>
    <row r="6" spans="1:10" ht="12.75">
      <c r="A6" s="45" t="s">
        <v>71</v>
      </c>
      <c r="B6" s="45"/>
      <c r="C6" s="45"/>
      <c r="D6" s="38"/>
      <c r="E6" s="64"/>
      <c r="F6" s="64"/>
      <c r="G6" s="64"/>
      <c r="H6" s="64"/>
      <c r="I6" s="64"/>
      <c r="J6" s="64"/>
    </row>
    <row r="7" spans="1:10" ht="13.5">
      <c r="A7" s="21"/>
      <c r="B7" s="21"/>
      <c r="C7" s="21"/>
      <c r="D7" s="21"/>
      <c r="E7" s="64"/>
      <c r="F7" s="64"/>
      <c r="G7" s="64"/>
      <c r="H7" s="64"/>
      <c r="I7" s="64"/>
      <c r="J7" s="64"/>
    </row>
    <row r="8" spans="1:10" ht="12.75" customHeight="1">
      <c r="A8" s="20"/>
      <c r="B8" s="20"/>
      <c r="C8" s="20"/>
      <c r="D8" s="20"/>
      <c r="E8" s="64"/>
      <c r="F8" s="64"/>
      <c r="G8" s="64"/>
      <c r="H8" s="64"/>
      <c r="I8" s="64"/>
      <c r="J8" s="64"/>
    </row>
    <row r="9" spans="1:10" ht="12.75" customHeight="1">
      <c r="A9" s="20"/>
      <c r="B9" s="20"/>
      <c r="C9" s="20"/>
      <c r="D9" s="20"/>
      <c r="E9" s="64"/>
      <c r="F9" s="64"/>
      <c r="G9" s="64"/>
      <c r="H9" s="64"/>
      <c r="I9" s="64"/>
      <c r="J9" s="64"/>
    </row>
    <row r="10" spans="1:11" s="22" customFormat="1" ht="22.5" customHeight="1">
      <c r="A10" s="46" t="s">
        <v>78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0" ht="16.5" customHeight="1">
      <c r="A11" s="47" t="s">
        <v>0</v>
      </c>
      <c r="B11" s="66" t="s">
        <v>1</v>
      </c>
      <c r="C11" s="58" t="s">
        <v>2</v>
      </c>
      <c r="D11" s="58" t="s">
        <v>3</v>
      </c>
      <c r="E11" s="58" t="s">
        <v>4</v>
      </c>
      <c r="F11" s="58" t="s">
        <v>5</v>
      </c>
      <c r="G11" s="58" t="s">
        <v>6</v>
      </c>
      <c r="H11" s="58" t="s">
        <v>7</v>
      </c>
      <c r="I11" s="60" t="s">
        <v>8</v>
      </c>
      <c r="J11" s="61"/>
    </row>
    <row r="12" spans="1:10" ht="29.25" customHeight="1">
      <c r="A12" s="48"/>
      <c r="B12" s="67"/>
      <c r="C12" s="59"/>
      <c r="D12" s="59"/>
      <c r="E12" s="59"/>
      <c r="F12" s="59"/>
      <c r="G12" s="59"/>
      <c r="H12" s="59"/>
      <c r="I12" s="1" t="s">
        <v>9</v>
      </c>
      <c r="J12" s="2" t="s">
        <v>10</v>
      </c>
    </row>
    <row r="13" spans="1:10" ht="14.25" customHeight="1">
      <c r="A13" s="3" t="s">
        <v>11</v>
      </c>
      <c r="B13" s="4" t="s">
        <v>12</v>
      </c>
      <c r="C13" s="4" t="s">
        <v>13</v>
      </c>
      <c r="D13" s="5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  <c r="J13" s="6" t="s">
        <v>20</v>
      </c>
    </row>
    <row r="14" spans="1:10" ht="14.25" customHeight="1">
      <c r="A14" s="7"/>
      <c r="B14" s="49" t="s">
        <v>21</v>
      </c>
      <c r="C14" s="50"/>
      <c r="D14" s="50"/>
      <c r="E14" s="50"/>
      <c r="F14" s="50"/>
      <c r="G14" s="50"/>
      <c r="H14" s="50"/>
      <c r="I14" s="50"/>
      <c r="J14" s="51"/>
    </row>
    <row r="15" spans="1:10" ht="22.5" customHeight="1">
      <c r="A15" s="8">
        <v>1</v>
      </c>
      <c r="B15" s="9" t="s">
        <v>22</v>
      </c>
      <c r="C15" s="35" t="s">
        <v>82</v>
      </c>
      <c r="D15" s="36" t="s">
        <v>83</v>
      </c>
      <c r="E15" s="39">
        <v>1</v>
      </c>
      <c r="F15" s="11" t="s">
        <v>23</v>
      </c>
      <c r="G15" s="12">
        <v>10</v>
      </c>
      <c r="H15" s="13">
        <v>1.65</v>
      </c>
      <c r="I15" s="12">
        <f>G15*H15</f>
        <v>16.5</v>
      </c>
      <c r="J15" s="57"/>
    </row>
    <row r="16" spans="1:10" ht="48.75" customHeight="1">
      <c r="A16" s="8">
        <v>2</v>
      </c>
      <c r="B16" s="9" t="s">
        <v>24</v>
      </c>
      <c r="C16" s="35" t="s">
        <v>84</v>
      </c>
      <c r="D16" s="36" t="s">
        <v>85</v>
      </c>
      <c r="E16" s="39">
        <v>4</v>
      </c>
      <c r="F16" s="11" t="s">
        <v>25</v>
      </c>
      <c r="G16" s="12">
        <v>20</v>
      </c>
      <c r="H16" s="13">
        <v>0.65</v>
      </c>
      <c r="I16" s="12">
        <f>G16*H16</f>
        <v>13</v>
      </c>
      <c r="J16" s="55"/>
    </row>
    <row r="17" spans="1:10" ht="22.5" customHeight="1">
      <c r="A17" s="8">
        <v>3</v>
      </c>
      <c r="B17" s="9" t="s">
        <v>26</v>
      </c>
      <c r="C17" s="35" t="s">
        <v>86</v>
      </c>
      <c r="D17" s="36" t="s">
        <v>87</v>
      </c>
      <c r="E17" s="39">
        <v>5</v>
      </c>
      <c r="F17" s="11" t="s">
        <v>25</v>
      </c>
      <c r="G17" s="13">
        <v>10</v>
      </c>
      <c r="H17" s="13">
        <v>11.5</v>
      </c>
      <c r="I17" s="12">
        <f>G17*H17</f>
        <v>115</v>
      </c>
      <c r="J17" s="55"/>
    </row>
    <row r="18" spans="1:10" ht="22.5" customHeight="1">
      <c r="A18" s="8">
        <v>4</v>
      </c>
      <c r="B18" s="9" t="s">
        <v>27</v>
      </c>
      <c r="C18" s="35" t="s">
        <v>88</v>
      </c>
      <c r="D18" s="36" t="s">
        <v>89</v>
      </c>
      <c r="E18" s="39">
        <v>6</v>
      </c>
      <c r="F18" s="11" t="s">
        <v>23</v>
      </c>
      <c r="G18" s="13">
        <v>50</v>
      </c>
      <c r="H18" s="13">
        <v>2.15</v>
      </c>
      <c r="I18" s="12">
        <f>G18*H18</f>
        <v>107.5</v>
      </c>
      <c r="J18" s="55"/>
    </row>
    <row r="19" spans="1:10" ht="14.25" customHeight="1">
      <c r="A19" s="7"/>
      <c r="B19" s="49" t="s">
        <v>28</v>
      </c>
      <c r="C19" s="50"/>
      <c r="D19" s="50"/>
      <c r="E19" s="50"/>
      <c r="F19" s="50"/>
      <c r="G19" s="50"/>
      <c r="H19" s="51"/>
      <c r="I19" s="14">
        <f>SUM(I15:I18)</f>
        <v>252</v>
      </c>
      <c r="J19" s="37">
        <f>I19</f>
        <v>252</v>
      </c>
    </row>
    <row r="20" spans="1:10" ht="14.25" customHeight="1">
      <c r="A20" s="7"/>
      <c r="B20" s="49" t="s">
        <v>29</v>
      </c>
      <c r="C20" s="50"/>
      <c r="D20" s="50"/>
      <c r="E20" s="50"/>
      <c r="F20" s="50"/>
      <c r="G20" s="50"/>
      <c r="H20" s="50"/>
      <c r="I20" s="50"/>
      <c r="J20" s="51"/>
    </row>
    <row r="21" spans="1:10" ht="33.75" customHeight="1">
      <c r="A21" s="8">
        <v>5</v>
      </c>
      <c r="B21" s="9" t="s">
        <v>30</v>
      </c>
      <c r="C21" s="35" t="s">
        <v>90</v>
      </c>
      <c r="D21" s="10" t="s">
        <v>108</v>
      </c>
      <c r="E21" s="39">
        <v>10</v>
      </c>
      <c r="F21" s="11" t="s">
        <v>23</v>
      </c>
      <c r="G21" s="12">
        <v>10</v>
      </c>
      <c r="H21" s="13">
        <v>4.95</v>
      </c>
      <c r="I21" s="12">
        <f aca="true" t="shared" si="0" ref="I21:I28">G21*H21</f>
        <v>49.5</v>
      </c>
      <c r="J21" s="57"/>
    </row>
    <row r="22" spans="1:10" ht="36.75" customHeight="1">
      <c r="A22" s="8">
        <v>6</v>
      </c>
      <c r="B22" s="9" t="s">
        <v>33</v>
      </c>
      <c r="C22" s="35" t="s">
        <v>91</v>
      </c>
      <c r="D22" s="10" t="s">
        <v>109</v>
      </c>
      <c r="E22" s="39">
        <v>13</v>
      </c>
      <c r="F22" s="11" t="s">
        <v>23</v>
      </c>
      <c r="G22" s="13">
        <v>5</v>
      </c>
      <c r="H22" s="13">
        <v>89.8</v>
      </c>
      <c r="I22" s="12">
        <f t="shared" si="0"/>
        <v>449</v>
      </c>
      <c r="J22" s="55"/>
    </row>
    <row r="23" spans="1:10" ht="56.25" customHeight="1">
      <c r="A23" s="8">
        <v>7</v>
      </c>
      <c r="B23" s="9" t="s">
        <v>34</v>
      </c>
      <c r="C23" s="35" t="s">
        <v>92</v>
      </c>
      <c r="D23" s="10" t="s">
        <v>110</v>
      </c>
      <c r="E23" s="39">
        <v>14</v>
      </c>
      <c r="F23" s="11" t="s">
        <v>23</v>
      </c>
      <c r="G23" s="13">
        <v>5</v>
      </c>
      <c r="H23" s="13">
        <v>94.2</v>
      </c>
      <c r="I23" s="12">
        <f t="shared" si="0"/>
        <v>471</v>
      </c>
      <c r="J23" s="55"/>
    </row>
    <row r="24" spans="1:10" ht="33.75" customHeight="1">
      <c r="A24" s="8">
        <v>8</v>
      </c>
      <c r="B24" s="9" t="s">
        <v>35</v>
      </c>
      <c r="C24" s="35" t="s">
        <v>93</v>
      </c>
      <c r="D24" s="10" t="s">
        <v>110</v>
      </c>
      <c r="E24" s="39">
        <v>16</v>
      </c>
      <c r="F24" s="11" t="s">
        <v>23</v>
      </c>
      <c r="G24" s="13">
        <v>2</v>
      </c>
      <c r="H24" s="13">
        <v>126</v>
      </c>
      <c r="I24" s="12">
        <f t="shared" si="0"/>
        <v>252</v>
      </c>
      <c r="J24" s="55"/>
    </row>
    <row r="25" spans="1:10" ht="45.75" customHeight="1">
      <c r="A25" s="8">
        <v>9</v>
      </c>
      <c r="B25" s="35" t="s">
        <v>81</v>
      </c>
      <c r="C25" s="35" t="s">
        <v>94</v>
      </c>
      <c r="D25" s="10" t="s">
        <v>111</v>
      </c>
      <c r="E25" s="39">
        <v>17</v>
      </c>
      <c r="F25" s="11" t="s">
        <v>36</v>
      </c>
      <c r="G25" s="12">
        <v>88.44</v>
      </c>
      <c r="H25" s="13">
        <v>1.15</v>
      </c>
      <c r="I25" s="12">
        <f t="shared" si="0"/>
        <v>101.70599999999999</v>
      </c>
      <c r="J25" s="56"/>
    </row>
    <row r="26" spans="1:10" ht="17.25" customHeight="1">
      <c r="A26" s="8">
        <v>10</v>
      </c>
      <c r="B26" s="9" t="s">
        <v>37</v>
      </c>
      <c r="C26" s="35" t="s">
        <v>95</v>
      </c>
      <c r="D26" s="10" t="s">
        <v>31</v>
      </c>
      <c r="E26" s="39">
        <v>19</v>
      </c>
      <c r="F26" s="11" t="s">
        <v>32</v>
      </c>
      <c r="G26" s="13">
        <v>30</v>
      </c>
      <c r="H26" s="13">
        <v>1.65</v>
      </c>
      <c r="I26" s="12">
        <f t="shared" si="0"/>
        <v>49.5</v>
      </c>
      <c r="J26" s="55"/>
    </row>
    <row r="27" spans="1:10" ht="101.25" customHeight="1">
      <c r="A27" s="8">
        <v>11</v>
      </c>
      <c r="B27" s="9" t="s">
        <v>38</v>
      </c>
      <c r="C27" s="35" t="s">
        <v>96</v>
      </c>
      <c r="D27" s="10" t="s">
        <v>39</v>
      </c>
      <c r="E27" s="39">
        <v>25</v>
      </c>
      <c r="F27" s="11" t="s">
        <v>25</v>
      </c>
      <c r="G27" s="13">
        <v>5</v>
      </c>
      <c r="H27" s="13">
        <v>144</v>
      </c>
      <c r="I27" s="12">
        <f t="shared" si="0"/>
        <v>720</v>
      </c>
      <c r="J27" s="55"/>
    </row>
    <row r="28" spans="1:10" ht="59.25" customHeight="1">
      <c r="A28" s="8">
        <v>12</v>
      </c>
      <c r="B28" s="9" t="s">
        <v>40</v>
      </c>
      <c r="C28" s="35" t="s">
        <v>97</v>
      </c>
      <c r="D28" s="10" t="s">
        <v>41</v>
      </c>
      <c r="E28" s="39">
        <v>26</v>
      </c>
      <c r="F28" s="11" t="s">
        <v>25</v>
      </c>
      <c r="G28" s="13">
        <v>5</v>
      </c>
      <c r="H28" s="13">
        <v>30.9</v>
      </c>
      <c r="I28" s="12">
        <f t="shared" si="0"/>
        <v>154.5</v>
      </c>
      <c r="J28" s="56"/>
    </row>
    <row r="29" spans="1:10" ht="14.25" customHeight="1">
      <c r="A29" s="7"/>
      <c r="B29" s="49" t="s">
        <v>42</v>
      </c>
      <c r="C29" s="50"/>
      <c r="D29" s="50"/>
      <c r="E29" s="50"/>
      <c r="F29" s="50"/>
      <c r="G29" s="50"/>
      <c r="H29" s="51"/>
      <c r="I29" s="14">
        <f>SUM(I21:I28)</f>
        <v>2247.206</v>
      </c>
      <c r="J29" s="14">
        <f>I29</f>
        <v>2247.206</v>
      </c>
    </row>
    <row r="30" spans="1:10" ht="14.25" customHeight="1">
      <c r="A30" s="7"/>
      <c r="B30" s="49" t="s">
        <v>43</v>
      </c>
      <c r="C30" s="50"/>
      <c r="D30" s="50"/>
      <c r="E30" s="50"/>
      <c r="F30" s="50"/>
      <c r="G30" s="50"/>
      <c r="H30" s="50"/>
      <c r="I30" s="50"/>
      <c r="J30" s="51"/>
    </row>
    <row r="31" spans="1:10" ht="14.25" customHeight="1">
      <c r="A31" s="8">
        <v>13</v>
      </c>
      <c r="B31" s="9" t="s">
        <v>44</v>
      </c>
      <c r="C31" s="35" t="s">
        <v>98</v>
      </c>
      <c r="D31" s="10" t="s">
        <v>112</v>
      </c>
      <c r="E31" s="39">
        <v>29</v>
      </c>
      <c r="F31" s="11" t="s">
        <v>32</v>
      </c>
      <c r="G31" s="12">
        <v>800</v>
      </c>
      <c r="H31" s="13">
        <v>1.2</v>
      </c>
      <c r="I31" s="12">
        <f>G31*H31</f>
        <v>960</v>
      </c>
      <c r="J31" s="55"/>
    </row>
    <row r="32" spans="1:10" ht="22.5" customHeight="1">
      <c r="A32" s="8">
        <v>14</v>
      </c>
      <c r="B32" s="9" t="s">
        <v>45</v>
      </c>
      <c r="C32" s="35" t="s">
        <v>99</v>
      </c>
      <c r="D32" s="10" t="s">
        <v>113</v>
      </c>
      <c r="E32" s="39">
        <v>30</v>
      </c>
      <c r="F32" s="11" t="s">
        <v>32</v>
      </c>
      <c r="G32" s="12">
        <v>800</v>
      </c>
      <c r="H32" s="13">
        <v>0.45</v>
      </c>
      <c r="I32" s="12">
        <f>G32*H32</f>
        <v>360</v>
      </c>
      <c r="J32" s="55"/>
    </row>
    <row r="33" spans="1:10" ht="36.75" customHeight="1">
      <c r="A33" s="8">
        <v>15</v>
      </c>
      <c r="B33" s="9" t="s">
        <v>46</v>
      </c>
      <c r="C33" s="35" t="s">
        <v>100</v>
      </c>
      <c r="D33" s="10" t="s">
        <v>114</v>
      </c>
      <c r="E33" s="39">
        <v>31</v>
      </c>
      <c r="F33" s="11" t="s">
        <v>47</v>
      </c>
      <c r="G33" s="12">
        <v>200</v>
      </c>
      <c r="H33" s="13">
        <v>82.6</v>
      </c>
      <c r="I33" s="12">
        <f>G33*H33</f>
        <v>16520</v>
      </c>
      <c r="J33" s="55"/>
    </row>
    <row r="34" spans="1:10" ht="44.25" customHeight="1">
      <c r="A34" s="8">
        <v>16</v>
      </c>
      <c r="B34" s="9" t="s">
        <v>48</v>
      </c>
      <c r="C34" s="9" t="s">
        <v>101</v>
      </c>
      <c r="D34" s="10" t="s">
        <v>115</v>
      </c>
      <c r="E34" s="39">
        <v>32</v>
      </c>
      <c r="F34" s="11" t="s">
        <v>32</v>
      </c>
      <c r="G34" s="12">
        <v>800</v>
      </c>
      <c r="H34" s="13">
        <v>8.46</v>
      </c>
      <c r="I34" s="12">
        <f>G34*H34</f>
        <v>6768.000000000001</v>
      </c>
      <c r="J34" s="56"/>
    </row>
    <row r="35" spans="1:10" ht="14.25" customHeight="1">
      <c r="A35" s="7"/>
      <c r="B35" s="49" t="s">
        <v>49</v>
      </c>
      <c r="C35" s="50"/>
      <c r="D35" s="50"/>
      <c r="E35" s="50"/>
      <c r="F35" s="50"/>
      <c r="G35" s="50"/>
      <c r="H35" s="51"/>
      <c r="I35" s="14">
        <f>SUM(I31:I34)</f>
        <v>24608</v>
      </c>
      <c r="J35" s="14">
        <f>I35</f>
        <v>24608</v>
      </c>
    </row>
    <row r="36" spans="1:10" ht="14.25" customHeight="1">
      <c r="A36" s="7"/>
      <c r="B36" s="49" t="s">
        <v>50</v>
      </c>
      <c r="C36" s="50"/>
      <c r="D36" s="50"/>
      <c r="E36" s="50"/>
      <c r="F36" s="50"/>
      <c r="G36" s="50"/>
      <c r="H36" s="50"/>
      <c r="I36" s="50"/>
      <c r="J36" s="51"/>
    </row>
    <row r="37" spans="1:10" ht="14.25" customHeight="1">
      <c r="A37" s="8">
        <v>17</v>
      </c>
      <c r="B37" s="9" t="s">
        <v>51</v>
      </c>
      <c r="C37" s="9" t="s">
        <v>102</v>
      </c>
      <c r="D37" s="10" t="s">
        <v>52</v>
      </c>
      <c r="E37" s="39">
        <v>33</v>
      </c>
      <c r="F37" s="11" t="s">
        <v>53</v>
      </c>
      <c r="G37" s="13">
        <v>5</v>
      </c>
      <c r="H37" s="13">
        <v>11.5</v>
      </c>
      <c r="I37" s="12">
        <f aca="true" t="shared" si="1" ref="I37:I42">G37*H37</f>
        <v>57.5</v>
      </c>
      <c r="J37" s="57"/>
    </row>
    <row r="38" spans="1:10" ht="55.5" customHeight="1">
      <c r="A38" s="8">
        <v>18</v>
      </c>
      <c r="B38" s="9" t="s">
        <v>54</v>
      </c>
      <c r="C38" s="9" t="s">
        <v>103</v>
      </c>
      <c r="D38" s="10" t="s">
        <v>55</v>
      </c>
      <c r="E38" s="39">
        <v>34</v>
      </c>
      <c r="F38" s="11" t="s">
        <v>32</v>
      </c>
      <c r="G38" s="13">
        <v>10</v>
      </c>
      <c r="H38" s="13">
        <v>133</v>
      </c>
      <c r="I38" s="12">
        <f t="shared" si="1"/>
        <v>1330</v>
      </c>
      <c r="J38" s="55"/>
    </row>
    <row r="39" spans="1:10" ht="25.5" customHeight="1">
      <c r="A39" s="8">
        <v>19</v>
      </c>
      <c r="B39" s="9" t="s">
        <v>56</v>
      </c>
      <c r="C39" s="9" t="s">
        <v>104</v>
      </c>
      <c r="D39" s="10" t="s">
        <v>55</v>
      </c>
      <c r="E39" s="39">
        <v>35</v>
      </c>
      <c r="F39" s="11" t="s">
        <v>53</v>
      </c>
      <c r="G39" s="13">
        <v>20</v>
      </c>
      <c r="H39" s="13">
        <v>53.7</v>
      </c>
      <c r="I39" s="12">
        <f t="shared" si="1"/>
        <v>1074</v>
      </c>
      <c r="J39" s="55"/>
    </row>
    <row r="40" spans="1:10" ht="22.5" customHeight="1">
      <c r="A40" s="8">
        <v>20</v>
      </c>
      <c r="B40" s="9" t="s">
        <v>57</v>
      </c>
      <c r="C40" s="9" t="s">
        <v>105</v>
      </c>
      <c r="D40" s="10" t="s">
        <v>55</v>
      </c>
      <c r="E40" s="39">
        <v>36</v>
      </c>
      <c r="F40" s="11" t="s">
        <v>53</v>
      </c>
      <c r="G40" s="13">
        <v>30</v>
      </c>
      <c r="H40" s="13">
        <v>53.7</v>
      </c>
      <c r="I40" s="12">
        <f t="shared" si="1"/>
        <v>1611</v>
      </c>
      <c r="J40" s="56"/>
    </row>
    <row r="41" spans="1:10" ht="34.5" customHeight="1">
      <c r="A41" s="8">
        <v>21</v>
      </c>
      <c r="B41" s="9" t="s">
        <v>58</v>
      </c>
      <c r="C41" s="9" t="s">
        <v>106</v>
      </c>
      <c r="D41" s="10" t="s">
        <v>116</v>
      </c>
      <c r="E41" s="39">
        <v>37</v>
      </c>
      <c r="F41" s="11" t="s">
        <v>53</v>
      </c>
      <c r="G41" s="13">
        <v>30</v>
      </c>
      <c r="H41" s="13">
        <v>31.1</v>
      </c>
      <c r="I41" s="12">
        <f t="shared" si="1"/>
        <v>933</v>
      </c>
      <c r="J41" s="57"/>
    </row>
    <row r="42" spans="1:10" ht="23.25" customHeight="1">
      <c r="A42" s="8">
        <v>22</v>
      </c>
      <c r="B42" s="9" t="s">
        <v>59</v>
      </c>
      <c r="C42" s="9" t="s">
        <v>107</v>
      </c>
      <c r="D42" s="10" t="s">
        <v>60</v>
      </c>
      <c r="E42" s="39">
        <v>38</v>
      </c>
      <c r="F42" s="11" t="s">
        <v>32</v>
      </c>
      <c r="G42" s="12">
        <v>2800</v>
      </c>
      <c r="H42" s="13">
        <v>3.8</v>
      </c>
      <c r="I42" s="12">
        <f t="shared" si="1"/>
        <v>10640</v>
      </c>
      <c r="J42" s="56"/>
    </row>
    <row r="43" spans="1:10" ht="14.25" customHeight="1">
      <c r="A43" s="15"/>
      <c r="B43" s="49" t="s">
        <v>61</v>
      </c>
      <c r="C43" s="50"/>
      <c r="D43" s="50"/>
      <c r="E43" s="50"/>
      <c r="F43" s="50"/>
      <c r="G43" s="50"/>
      <c r="H43" s="51"/>
      <c r="I43" s="23">
        <f>SUM(I37:I42)</f>
        <v>15645.5</v>
      </c>
      <c r="J43" s="23">
        <f>I43</f>
        <v>15645.5</v>
      </c>
    </row>
    <row r="44" spans="1:16" ht="15.75" customHeight="1">
      <c r="A44" s="49" t="s">
        <v>66</v>
      </c>
      <c r="B44" s="50"/>
      <c r="C44" s="50"/>
      <c r="D44" s="50"/>
      <c r="E44" s="50"/>
      <c r="F44" s="50"/>
      <c r="G44" s="51"/>
      <c r="H44" s="19"/>
      <c r="I44" s="16"/>
      <c r="J44" s="23">
        <f>J43+J35+J29+J19</f>
        <v>42752.706</v>
      </c>
      <c r="M44" s="17"/>
      <c r="P44" s="17"/>
    </row>
    <row r="45" spans="1:13" ht="13.5" customHeight="1">
      <c r="A45" s="49" t="s">
        <v>62</v>
      </c>
      <c r="B45" s="50"/>
      <c r="C45" s="50"/>
      <c r="D45" s="50"/>
      <c r="E45" s="50"/>
      <c r="F45" s="50"/>
      <c r="G45" s="51"/>
      <c r="H45" s="19"/>
      <c r="I45" s="16"/>
      <c r="J45" s="23">
        <f>J44*18%</f>
        <v>7695.487079999999</v>
      </c>
      <c r="M45" s="17"/>
    </row>
    <row r="46" spans="1:10" ht="14.25" customHeight="1">
      <c r="A46" s="49" t="s">
        <v>66</v>
      </c>
      <c r="B46" s="50"/>
      <c r="C46" s="50"/>
      <c r="D46" s="50"/>
      <c r="E46" s="50"/>
      <c r="F46" s="50"/>
      <c r="G46" s="51"/>
      <c r="H46" s="19"/>
      <c r="I46" s="16"/>
      <c r="J46" s="23">
        <f>J44+J45+0.01</f>
        <v>50448.20308</v>
      </c>
    </row>
    <row r="47" spans="1:10" ht="16.5" customHeight="1">
      <c r="A47" s="49" t="s">
        <v>63</v>
      </c>
      <c r="B47" s="50"/>
      <c r="C47" s="50"/>
      <c r="D47" s="50"/>
      <c r="E47" s="50"/>
      <c r="F47" s="50"/>
      <c r="G47" s="51"/>
      <c r="H47" s="19"/>
      <c r="I47" s="16"/>
      <c r="J47" s="23">
        <f>J46*15%</f>
        <v>7567.2304619999995</v>
      </c>
    </row>
    <row r="48" spans="1:10" ht="15" customHeight="1">
      <c r="A48" s="49" t="s">
        <v>66</v>
      </c>
      <c r="B48" s="50"/>
      <c r="C48" s="50"/>
      <c r="D48" s="50"/>
      <c r="E48" s="50"/>
      <c r="F48" s="50"/>
      <c r="G48" s="51"/>
      <c r="H48" s="19"/>
      <c r="I48" s="7"/>
      <c r="J48" s="23">
        <f>J46+J47</f>
        <v>58015.433542</v>
      </c>
    </row>
    <row r="49" spans="1:10" ht="14.25" customHeight="1">
      <c r="A49" s="49" t="s">
        <v>64</v>
      </c>
      <c r="B49" s="50"/>
      <c r="C49" s="50"/>
      <c r="D49" s="50"/>
      <c r="E49" s="50"/>
      <c r="F49" s="50"/>
      <c r="G49" s="51"/>
      <c r="H49" s="19"/>
      <c r="I49" s="7"/>
      <c r="J49" s="23">
        <v>49.09</v>
      </c>
    </row>
    <row r="50" spans="1:10" ht="15" customHeight="1">
      <c r="A50" s="49" t="s">
        <v>66</v>
      </c>
      <c r="B50" s="50"/>
      <c r="C50" s="50"/>
      <c r="D50" s="50"/>
      <c r="E50" s="50"/>
      <c r="F50" s="50"/>
      <c r="G50" s="51"/>
      <c r="H50" s="19"/>
      <c r="I50" s="16"/>
      <c r="J50" s="23">
        <f>J48+J49</f>
        <v>58064.523541999995</v>
      </c>
    </row>
    <row r="51" spans="1:10" ht="17.25" customHeight="1">
      <c r="A51" s="49" t="s">
        <v>65</v>
      </c>
      <c r="B51" s="50"/>
      <c r="C51" s="50"/>
      <c r="D51" s="50"/>
      <c r="E51" s="50"/>
      <c r="F51" s="50"/>
      <c r="G51" s="51"/>
      <c r="H51" s="19"/>
      <c r="I51" s="16"/>
      <c r="J51" s="23">
        <f>J50*24%-0.01</f>
        <v>13935.475650079998</v>
      </c>
    </row>
    <row r="52" spans="1:10" ht="14.25" customHeight="1">
      <c r="A52" s="52" t="s">
        <v>79</v>
      </c>
      <c r="B52" s="53"/>
      <c r="C52" s="53"/>
      <c r="D52" s="53"/>
      <c r="E52" s="53"/>
      <c r="F52" s="53"/>
      <c r="G52" s="53"/>
      <c r="H52" s="54"/>
      <c r="I52" s="15"/>
      <c r="J52" s="23">
        <f>J50+J51</f>
        <v>71999.99919208</v>
      </c>
    </row>
    <row r="55" spans="1:22" ht="30" customHeight="1">
      <c r="A55" s="31"/>
      <c r="B55" s="25" t="s">
        <v>117</v>
      </c>
      <c r="C55" s="62" t="s">
        <v>118</v>
      </c>
      <c r="D55" s="62"/>
      <c r="E55" s="62"/>
      <c r="F55" s="32"/>
      <c r="G55" s="63" t="s">
        <v>119</v>
      </c>
      <c r="H55" s="63"/>
      <c r="I55" s="63"/>
      <c r="J55" s="31"/>
      <c r="N55" s="25"/>
      <c r="O55" s="62"/>
      <c r="P55" s="62"/>
      <c r="Q55" s="62"/>
      <c r="R55" s="32"/>
      <c r="S55" s="63"/>
      <c r="T55" s="63"/>
      <c r="U55" s="63"/>
      <c r="V55" s="31"/>
    </row>
    <row r="56" spans="1:22" ht="15" customHeight="1">
      <c r="A56" s="31"/>
      <c r="B56" s="26" t="s">
        <v>122</v>
      </c>
      <c r="C56" s="68" t="s">
        <v>74</v>
      </c>
      <c r="D56" s="68"/>
      <c r="E56" s="33"/>
      <c r="F56" s="33"/>
      <c r="G56" s="41"/>
      <c r="H56" s="33"/>
      <c r="I56" s="31" t="s">
        <v>123</v>
      </c>
      <c r="J56" s="31"/>
      <c r="N56" s="26"/>
      <c r="O56" s="68"/>
      <c r="P56" s="68"/>
      <c r="Q56" s="33"/>
      <c r="R56" s="33"/>
      <c r="S56" s="33"/>
      <c r="T56" s="33"/>
      <c r="U56" s="31"/>
      <c r="V56" s="31"/>
    </row>
    <row r="57" spans="1:22" ht="12.75" customHeight="1">
      <c r="A57" s="31"/>
      <c r="B57" s="26" t="s">
        <v>120</v>
      </c>
      <c r="C57" s="70" t="s">
        <v>73</v>
      </c>
      <c r="D57" s="70"/>
      <c r="E57" s="70"/>
      <c r="F57" s="70"/>
      <c r="G57" s="42"/>
      <c r="H57" s="69" t="s">
        <v>124</v>
      </c>
      <c r="I57" s="69"/>
      <c r="J57" s="69"/>
      <c r="N57" s="26"/>
      <c r="O57" s="70"/>
      <c r="P57" s="70"/>
      <c r="Q57" s="70"/>
      <c r="R57" s="70"/>
      <c r="S57" s="28"/>
      <c r="T57" s="69"/>
      <c r="U57" s="69"/>
      <c r="V57" s="69"/>
    </row>
    <row r="58" spans="1:22" ht="36.75" customHeight="1">
      <c r="A58" s="30"/>
      <c r="B58" s="34"/>
      <c r="C58" s="32"/>
      <c r="D58" s="32"/>
      <c r="E58" s="40"/>
      <c r="F58" s="32"/>
      <c r="G58" s="43"/>
      <c r="H58" s="32"/>
      <c r="I58" s="30"/>
      <c r="J58" s="30"/>
      <c r="N58" s="34"/>
      <c r="O58" s="32"/>
      <c r="P58" s="32"/>
      <c r="Q58" s="40"/>
      <c r="R58" s="32"/>
      <c r="S58" s="32"/>
      <c r="T58" s="32"/>
      <c r="U58" s="30"/>
      <c r="V58" s="30"/>
    </row>
    <row r="59" spans="1:22" ht="12.75" customHeight="1">
      <c r="A59" s="30"/>
      <c r="B59" s="27" t="s">
        <v>75</v>
      </c>
      <c r="C59" s="71" t="s">
        <v>77</v>
      </c>
      <c r="D59" s="71"/>
      <c r="E59" s="71"/>
      <c r="F59" s="28"/>
      <c r="G59" s="42"/>
      <c r="H59" s="28"/>
      <c r="I59" s="29" t="s">
        <v>76</v>
      </c>
      <c r="J59" s="30"/>
      <c r="N59" s="27"/>
      <c r="O59" s="71"/>
      <c r="P59" s="71"/>
      <c r="Q59" s="71"/>
      <c r="R59" s="28"/>
      <c r="S59" s="28"/>
      <c r="T59" s="28"/>
      <c r="U59" s="29"/>
      <c r="V59" s="30"/>
    </row>
    <row r="60" spans="1:22" ht="12.75" customHeight="1">
      <c r="A60" s="30"/>
      <c r="B60" s="29" t="s">
        <v>121</v>
      </c>
      <c r="C60" s="71" t="s">
        <v>72</v>
      </c>
      <c r="D60" s="71"/>
      <c r="E60" s="71"/>
      <c r="F60" s="31"/>
      <c r="G60" s="42"/>
      <c r="H60" s="30" t="s">
        <v>125</v>
      </c>
      <c r="I60" s="29"/>
      <c r="J60" s="31"/>
      <c r="N60" s="29"/>
      <c r="O60" s="71"/>
      <c r="P60" s="71"/>
      <c r="Q60" s="71"/>
      <c r="R60" s="31"/>
      <c r="S60" s="28"/>
      <c r="T60" s="30"/>
      <c r="U60" s="29"/>
      <c r="V60" s="31"/>
    </row>
    <row r="61" ht="12.75">
      <c r="Q61" s="18"/>
    </row>
  </sheetData>
  <sheetProtection/>
  <mergeCells count="53">
    <mergeCell ref="S55:U55"/>
    <mergeCell ref="O56:P56"/>
    <mergeCell ref="O57:R57"/>
    <mergeCell ref="T57:V57"/>
    <mergeCell ref="C60:E60"/>
    <mergeCell ref="O59:Q59"/>
    <mergeCell ref="O60:Q60"/>
    <mergeCell ref="O55:Q55"/>
    <mergeCell ref="C56:D56"/>
    <mergeCell ref="H57:J57"/>
    <mergeCell ref="C57:F57"/>
    <mergeCell ref="C59:E59"/>
    <mergeCell ref="A10:K10"/>
    <mergeCell ref="A11:A12"/>
    <mergeCell ref="B11:B12"/>
    <mergeCell ref="C11:C12"/>
    <mergeCell ref="D11:D12"/>
    <mergeCell ref="E11:E12"/>
    <mergeCell ref="C55:E55"/>
    <mergeCell ref="G55:I55"/>
    <mergeCell ref="E1:J9"/>
    <mergeCell ref="A2:B2"/>
    <mergeCell ref="A3:D3"/>
    <mergeCell ref="A4:D4"/>
    <mergeCell ref="A5:D5"/>
    <mergeCell ref="A6:C6"/>
    <mergeCell ref="B14:J14"/>
    <mergeCell ref="J15:J18"/>
    <mergeCell ref="F11:F12"/>
    <mergeCell ref="G11:G12"/>
    <mergeCell ref="H11:H12"/>
    <mergeCell ref="I11:J11"/>
    <mergeCell ref="B19:H19"/>
    <mergeCell ref="B20:J20"/>
    <mergeCell ref="J21:J25"/>
    <mergeCell ref="J41:J42"/>
    <mergeCell ref="B35:H35"/>
    <mergeCell ref="B36:J36"/>
    <mergeCell ref="J37:J40"/>
    <mergeCell ref="B29:H29"/>
    <mergeCell ref="A44:G44"/>
    <mergeCell ref="B30:J30"/>
    <mergeCell ref="J31:J34"/>
    <mergeCell ref="J26:J28"/>
    <mergeCell ref="B43:H43"/>
    <mergeCell ref="A50:G50"/>
    <mergeCell ref="A51:G51"/>
    <mergeCell ref="A52:H52"/>
    <mergeCell ref="A45:G45"/>
    <mergeCell ref="A46:G46"/>
    <mergeCell ref="A47:G47"/>
    <mergeCell ref="A48:G48"/>
    <mergeCell ref="A49:G4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pol1</dc:creator>
  <cp:keywords/>
  <dc:description/>
  <cp:lastModifiedBy>user</cp:lastModifiedBy>
  <cp:lastPrinted>2019-06-04T10:33:57Z</cp:lastPrinted>
  <dcterms:created xsi:type="dcterms:W3CDTF">2019-03-04T10:21:36Z</dcterms:created>
  <dcterms:modified xsi:type="dcterms:W3CDTF">2019-06-05T04:50:38Z</dcterms:modified>
  <cp:category/>
  <cp:version/>
  <cp:contentType/>
  <cp:contentStatus/>
</cp:coreProperties>
</file>