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5456" windowHeight="12276" tabRatio="491" activeTab="0"/>
  </bookViews>
  <sheets>
    <sheet name="Προϋπολογισμός" sheetId="1" r:id="rId1"/>
  </sheets>
  <definedNames>
    <definedName name="_Toc449760847" localSheetId="0">'Προϋπολογισμός'!$A$19</definedName>
  </definedNames>
  <calcPr fullCalcOnLoad="1"/>
</workbook>
</file>

<file path=xl/sharedStrings.xml><?xml version="1.0" encoding="utf-8"?>
<sst xmlns="http://schemas.openxmlformats.org/spreadsheetml/2006/main" count="102" uniqueCount="90">
  <si>
    <t>Αρ. Αρθ</t>
  </si>
  <si>
    <t>Άρθρο</t>
  </si>
  <si>
    <t>Μ.Μ.</t>
  </si>
  <si>
    <t>Τ.Μ.</t>
  </si>
  <si>
    <t>Δαπάνη</t>
  </si>
  <si>
    <t>Σύνολο</t>
  </si>
  <si>
    <t>Προστίθεται Αναθεώρηση</t>
  </si>
  <si>
    <t>Γενικό σύνολο</t>
  </si>
  <si>
    <t>Γενικό σύνολο με ΦΠΑ</t>
  </si>
  <si>
    <t>Προστίθεται ΦΠΑ 24%</t>
  </si>
  <si>
    <t>ΠΕΡΙΦΕΡΕΙΑ ΗΠΕΙΡΟΥ</t>
  </si>
  <si>
    <t>ΠΕΡΙΦΕΡΕΙΑΚΗ ΕΝΟΤΗΤΑ ΠΡΕΒΕΖΑΣ</t>
  </si>
  <si>
    <t>A/A</t>
  </si>
  <si>
    <t>Δαπάνη Ομάδας</t>
  </si>
  <si>
    <t>Κωδ. Αναθ</t>
  </si>
  <si>
    <t>m3</t>
  </si>
  <si>
    <t>ΠΡΟΫΠΟΛΟΓΙΣΜΟΣ ΜΕΛΕΤΗΣ</t>
  </si>
  <si>
    <t>Ποσό-
τητα</t>
  </si>
  <si>
    <t xml:space="preserve">ΧΡΗΜΑΤΟΔΟΤΗΣΗ: </t>
  </si>
  <si>
    <t>ΕΡΓΟ:</t>
  </si>
  <si>
    <t>ΔΙΕΥΘΥΝΣΗ ΤΕΧΝΙΚΩΝ ΕΡΓΩΝ</t>
  </si>
  <si>
    <t>ΕΛΛΗΝΙΚΗ ΔΗΜΟΚΡΑΤΙΑ</t>
  </si>
  <si>
    <t>ΓΕΝΙΚΗ ΔΙΕΥΘΥΝΣΗ ΑΝΑΠΤΥΞΙΑΚΟΥ ΠΡΟΓΡΑΜΜΑΤΙΣΜΟΥ</t>
  </si>
  <si>
    <t>ΠΕΡΙΒΑΛΛΟΝΤΟΣ &amp; ΥΠΟΔΟΜΩΝ</t>
  </si>
  <si>
    <t>Προστίθενται Απρόβλεπτα 15%</t>
  </si>
  <si>
    <t>Σύνολο με ΓΕ ΟΕ και Απρόβλεπτα</t>
  </si>
  <si>
    <t>Σύνολο με ΓΕ ΟΕ</t>
  </si>
  <si>
    <t>Προστίθεται ΓΕ ΟΕ 18%</t>
  </si>
  <si>
    <t>Β-1</t>
  </si>
  <si>
    <t>Κατασκευή ρείθρων, τάφρων κλπ με σκυρόδεμα C12/15, άοπλο</t>
  </si>
  <si>
    <t>Β-29.2.1</t>
  </si>
  <si>
    <t>Κατσκευές από σκυρόδεμα C12/15 κοιτοστρώσεων, περιβλ. αγωγών, εξομαλυντικών στρώσεων κλπ</t>
  </si>
  <si>
    <t>Β-29.2.2</t>
  </si>
  <si>
    <t>Κατασκευές από σκυρόδεμα C16/20 κατασκευή τοίχων, πεζοδρομίων γεφύρων, επένδυση πασσαλοστοιχιών κλπ.</t>
  </si>
  <si>
    <t>Β-29.3.2</t>
  </si>
  <si>
    <t>Κατασκευή κιβωτοειδών οχετών με οπλισμένο σκυρόδεμα C20/25</t>
  </si>
  <si>
    <t>Β-29.4.2</t>
  </si>
  <si>
    <t>Χαλύβδινο δομικό πλέγμα B500C εκτός υπογείων έργων</t>
  </si>
  <si>
    <t>Β-30.3</t>
  </si>
  <si>
    <t>kgr</t>
  </si>
  <si>
    <t>Χαλύβδινος οπλ. σκυροδέματος B500C εκτός υπογείων έργων</t>
  </si>
  <si>
    <t>Β-30.2</t>
  </si>
  <si>
    <t>ΟΔΟ-2551</t>
  </si>
  <si>
    <t>ΟΔΟ-2612</t>
  </si>
  <si>
    <t>ΥΔΡ-7018</t>
  </si>
  <si>
    <t>ΟΔΟ-2532</t>
  </si>
  <si>
    <t>ΟΔΟ-2531</t>
  </si>
  <si>
    <t>ΟΔΟ-2151</t>
  </si>
  <si>
    <t>Καθαίρεση οπλισμένων σκυροδεμάτων</t>
  </si>
  <si>
    <t>Α-12</t>
  </si>
  <si>
    <t>ΟΙΚ-2227</t>
  </si>
  <si>
    <t>Εκσκαφή σε έδαφος γαιώδες ημιβραχωδες</t>
  </si>
  <si>
    <t>Α-2</t>
  </si>
  <si>
    <t>ΟΔΟ-1123Α</t>
  </si>
  <si>
    <r>
      <t>Συνήθη δάνεια υλικών Κατηγορίας Ε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 xml:space="preserve"> έως Ε</t>
    </r>
    <r>
      <rPr>
        <vertAlign val="subscript"/>
        <sz val="10"/>
        <rFont val="Times New Roman"/>
        <family val="1"/>
      </rPr>
      <t>4</t>
    </r>
  </si>
  <si>
    <t>Α-18.1</t>
  </si>
  <si>
    <t>ΟΔΟ-1510</t>
  </si>
  <si>
    <t>ΟΜΑΔΑ Α: ΧΩΜΑΤΟΥΡΓΙΚΑ</t>
  </si>
  <si>
    <t>ΟΜΑΔΑ B: ΤΕΧΝΙΚΑ ΕΡΓΑ</t>
  </si>
  <si>
    <t>Α-28</t>
  </si>
  <si>
    <t xml:space="preserve">Διαπλάτυνση και εκβάθυνση ρεμάτων </t>
  </si>
  <si>
    <t>ΥΔΡ-6054</t>
  </si>
  <si>
    <t>ΟΜΑΔΑ Γ: ΟΔΟΣΤΡΟΣΙΑ</t>
  </si>
  <si>
    <t>Γ-2.2</t>
  </si>
  <si>
    <t>Βάση πάχους 0,10μ. (ΠΤΠ Ο-155)</t>
  </si>
  <si>
    <t>ΟΔΟ-3211.Β</t>
  </si>
  <si>
    <t>ΟΜΑΔΑ Δ: ΑΣΦΑΛΤΙΚΑ</t>
  </si>
  <si>
    <t>Δ-4</t>
  </si>
  <si>
    <t>Ασφαλτικη συγκολλητική επάλειψη</t>
  </si>
  <si>
    <t>ΟΔΟ-4120</t>
  </si>
  <si>
    <t>Δ-8</t>
  </si>
  <si>
    <t>Ασφαλτική στρώση κυκλοφορίας πάχους  0,05 μ (ΠΤΠ Α 265)</t>
  </si>
  <si>
    <t>ΟΔΟ-4521.Β</t>
  </si>
  <si>
    <t>ΟΜΑΔΑ E: ΣΗΜΑΝΣΗ - ΑΣΦΑΛΕΙΑ</t>
  </si>
  <si>
    <t>Ε-1</t>
  </si>
  <si>
    <t xml:space="preserve">Στηθαία ασφλειας οδού </t>
  </si>
  <si>
    <t>ΟΔΟ-2653</t>
  </si>
  <si>
    <t>m2</t>
  </si>
  <si>
    <t>μ.μ</t>
  </si>
  <si>
    <t>ΤΜΗΜΑ ΣΥΓΚΟΙΝΩΝΙΑΚΩΝ ΕΡΓΩΝ</t>
  </si>
  <si>
    <t>ΚΑΤΑΣΚΕΥΗ ΤΕΧΝΙΚΩΝ ΚΑΙ ΔΙΑΒΑΣΕΩΝ ΕΠΙ ΡΕΜΑΤΩΝ ΣΤΗΝ ΠΕΡΙΟΧΉ ΚΟΤΣΑΝΟΠΟΥΛΟΥ Π. Ε. ΠΡΕΒΕΖΑΣ</t>
  </si>
  <si>
    <t>ΑΥΤΟΤΕΛΕΙΣ ΠΟΡΟΥΣ ΥΠΟΥΡΓΕΙΟΥ ΟΙΚΟΝΟΜΙΚΩΝ</t>
  </si>
  <si>
    <t>Πρέβεζα,  23 / 07 / 2020</t>
  </si>
  <si>
    <t>Εκσκαφή θεμελίων τεχνικών έργων και τάφρων πλάτους έως 3,00μ</t>
  </si>
  <si>
    <t xml:space="preserve">    </t>
  </si>
  <si>
    <t>Η  Διευθυντριά</t>
  </si>
  <si>
    <t xml:space="preserve">   Ο τεχνικός υπάλληλος               Ο Προϊστάμενος  </t>
  </si>
  <si>
    <t xml:space="preserve">                         ΣΥΝΤΑΧΘΗΚΕ                          ΕΛΕΓΘΗΚΕ                                                            ΘΕΩΡΗΘΗΚΕ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</si>
  <si>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               Χαρίλαος Γεωργίου                                Γεωργίος Λογοθέτης                                           </t>
    </r>
    <r>
      <rPr>
        <b/>
        <sz val="12"/>
        <rFont val="Times New Roman"/>
        <family val="1"/>
      </rPr>
      <t xml:space="preserve"> Φιλία Ρέπα</t>
    </r>
  </si>
  <si>
    <t xml:space="preserve">    Μηχανολόγος  Μηχανικός Τ.Ε.       Πολιτικός  Μηχανικός               Πολιτικός  Μηχανικός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</si>
</sst>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"/>
    <numFmt numFmtId="165" formatCode="0.0"/>
    <numFmt numFmtId="166" formatCode="#,##0.00&quot;*&quot;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</numFmts>
  <fonts count="57">
    <font>
      <sz val="10"/>
      <name val="Arial"/>
      <family val="0"/>
    </font>
    <font>
      <b/>
      <sz val="9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Tahoma"/>
      <family val="2"/>
    </font>
    <font>
      <sz val="10"/>
      <name val="Times New Roman"/>
      <family val="1"/>
    </font>
    <font>
      <vertAlign val="subscript"/>
      <sz val="10"/>
      <name val="Times New Roman"/>
      <family val="1"/>
    </font>
    <font>
      <u val="single"/>
      <sz val="10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color indexed="52"/>
      <name val="Calibri"/>
      <family val="2"/>
    </font>
    <font>
      <sz val="11"/>
      <color indexed="6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b/>
      <sz val="11"/>
      <color rgb="FFFA7D00"/>
      <name val="Calibri"/>
      <family val="2"/>
    </font>
    <font>
      <sz val="11"/>
      <color rgb="FF4F81BD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0" borderId="0">
      <alignment/>
      <protection/>
    </xf>
    <xf numFmtId="0" fontId="39" fillId="20" borderId="1" applyNumberFormat="0" applyAlignment="0" applyProtection="0"/>
    <xf numFmtId="0" fontId="40" fillId="21" borderId="2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8" borderId="1" applyNumberFormat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right"/>
    </xf>
    <xf numFmtId="0" fontId="3" fillId="0" borderId="10" xfId="33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4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right" vertical="top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Border="1" applyAlignment="1">
      <alignment wrapText="1"/>
    </xf>
    <xf numFmtId="0" fontId="1" fillId="33" borderId="10" xfId="33" applyNumberFormat="1" applyFont="1" applyFill="1" applyBorder="1" applyAlignment="1">
      <alignment horizontal="center" vertical="center"/>
      <protection/>
    </xf>
    <xf numFmtId="4" fontId="1" fillId="33" borderId="10" xfId="33" applyNumberFormat="1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3" fillId="34" borderId="11" xfId="33" applyNumberFormat="1" applyFont="1" applyFill="1" applyBorder="1" applyAlignment="1">
      <alignment horizontal="left" vertical="center" wrapText="1"/>
      <protection/>
    </xf>
    <xf numFmtId="0" fontId="3" fillId="34" borderId="11" xfId="33" applyNumberFormat="1" applyFont="1" applyFill="1" applyBorder="1" applyAlignment="1">
      <alignment horizontal="center" vertical="center"/>
      <protection/>
    </xf>
    <xf numFmtId="4" fontId="3" fillId="34" borderId="11" xfId="33" applyNumberFormat="1" applyFont="1" applyFill="1" applyBorder="1" applyAlignment="1">
      <alignment horizontal="right" vertical="center"/>
      <protection/>
    </xf>
    <xf numFmtId="0" fontId="0" fillId="34" borderId="11" xfId="0" applyFill="1" applyBorder="1" applyAlignment="1">
      <alignment vertical="center"/>
    </xf>
    <xf numFmtId="4" fontId="0" fillId="34" borderId="11" xfId="0" applyNumberFormat="1" applyFill="1" applyBorder="1" applyAlignment="1">
      <alignment vertical="center"/>
    </xf>
    <xf numFmtId="4" fontId="0" fillId="34" borderId="12" xfId="0" applyNumberForma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12" xfId="0" applyFont="1" applyBorder="1" applyAlignment="1">
      <alignment horizontal="right" vertical="center"/>
    </xf>
    <xf numFmtId="4" fontId="56" fillId="0" borderId="0" xfId="0" applyNumberFormat="1" applyFont="1" applyAlignment="1">
      <alignment/>
    </xf>
    <xf numFmtId="0" fontId="56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/>
    </xf>
    <xf numFmtId="4" fontId="0" fillId="0" borderId="0" xfId="0" applyNumberFormat="1" applyAlignment="1">
      <alignment wrapText="1"/>
    </xf>
    <xf numFmtId="0" fontId="8" fillId="35" borderId="13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33" borderId="10" xfId="33" applyNumberFormat="1" applyFont="1" applyFill="1" applyBorder="1" applyAlignment="1">
      <alignment horizontal="left" vertical="center"/>
      <protection/>
    </xf>
    <xf numFmtId="0" fontId="0" fillId="34" borderId="11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10" fillId="0" borderId="10" xfId="0" applyFont="1" applyBorder="1" applyAlignment="1">
      <alignment/>
    </xf>
    <xf numFmtId="4" fontId="0" fillId="0" borderId="12" xfId="0" applyNumberFormat="1" applyFont="1" applyFill="1" applyBorder="1" applyAlignment="1">
      <alignment vertical="center"/>
    </xf>
    <xf numFmtId="0" fontId="3" fillId="0" borderId="17" xfId="33" applyNumberFormat="1" applyFont="1" applyFill="1" applyBorder="1" applyAlignment="1">
      <alignment horizontal="center" vertical="center"/>
      <protection/>
    </xf>
    <xf numFmtId="0" fontId="9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right" vertical="center" wrapText="1"/>
    </xf>
    <xf numFmtId="3" fontId="0" fillId="0" borderId="17" xfId="0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2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 indent="1"/>
    </xf>
    <xf numFmtId="0" fontId="12" fillId="0" borderId="10" xfId="0" applyFont="1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horizontal="left" indent="2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4" fillId="36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NEOPRoME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43">
      <selection activeCell="I51" sqref="I51"/>
    </sheetView>
  </sheetViews>
  <sheetFormatPr defaultColWidth="9.140625" defaultRowHeight="12.75"/>
  <cols>
    <col min="1" max="1" width="3.7109375" style="0" customWidth="1"/>
    <col min="2" max="2" width="10.28125" style="52" bestFit="1" customWidth="1"/>
    <col min="3" max="3" width="51.7109375" style="0" customWidth="1"/>
    <col min="4" max="4" width="12.140625" style="0" customWidth="1"/>
    <col min="5" max="5" width="4.8515625" style="0" customWidth="1"/>
    <col min="6" max="6" width="8.140625" style="0" bestFit="1" customWidth="1"/>
    <col min="7" max="7" width="8.57421875" style="0" customWidth="1"/>
    <col min="8" max="8" width="12.00390625" style="0" customWidth="1"/>
    <col min="9" max="9" width="12.8515625" style="0" customWidth="1"/>
    <col min="10" max="10" width="17.8515625" style="21" customWidth="1"/>
  </cols>
  <sheetData>
    <row r="1" spans="1:10" s="2" customFormat="1" ht="12.75" customHeight="1">
      <c r="A1" s="37" t="s">
        <v>21</v>
      </c>
      <c r="B1" s="51"/>
      <c r="D1" s="6" t="s">
        <v>19</v>
      </c>
      <c r="E1" s="89" t="s">
        <v>80</v>
      </c>
      <c r="F1" s="89"/>
      <c r="G1" s="89"/>
      <c r="H1" s="89"/>
      <c r="I1" s="89"/>
      <c r="J1" s="21"/>
    </row>
    <row r="2" spans="1:10" s="2" customFormat="1" ht="12.75">
      <c r="A2" s="37" t="s">
        <v>10</v>
      </c>
      <c r="B2" s="51"/>
      <c r="D2" s="1"/>
      <c r="E2" s="89"/>
      <c r="F2" s="89"/>
      <c r="G2" s="89"/>
      <c r="H2" s="89"/>
      <c r="I2" s="89"/>
      <c r="J2" s="21"/>
    </row>
    <row r="3" spans="1:10" s="2" customFormat="1" ht="12.75">
      <c r="A3" s="37" t="s">
        <v>22</v>
      </c>
      <c r="B3" s="51"/>
      <c r="E3" s="89"/>
      <c r="F3" s="89"/>
      <c r="G3" s="89"/>
      <c r="H3" s="89"/>
      <c r="I3" s="89"/>
      <c r="J3" s="21"/>
    </row>
    <row r="4" spans="1:10" s="2" customFormat="1" ht="12.75" customHeight="1">
      <c r="A4" s="1" t="s">
        <v>23</v>
      </c>
      <c r="B4" s="51"/>
      <c r="D4" s="18"/>
      <c r="E4" s="89"/>
      <c r="F4" s="89"/>
      <c r="G4" s="89"/>
      <c r="H4" s="89"/>
      <c r="I4" s="89"/>
      <c r="J4" s="21"/>
    </row>
    <row r="5" spans="1:9" ht="12.75" customHeight="1">
      <c r="A5" s="37" t="s">
        <v>11</v>
      </c>
      <c r="B5" s="51"/>
      <c r="D5" s="37"/>
      <c r="E5" s="88"/>
      <c r="F5" s="88"/>
      <c r="G5" s="88"/>
      <c r="H5" s="88"/>
      <c r="I5" s="88"/>
    </row>
    <row r="6" spans="1:9" ht="12.75">
      <c r="A6" s="37" t="s">
        <v>20</v>
      </c>
      <c r="B6" s="51"/>
      <c r="E6" s="88"/>
      <c r="F6" s="88"/>
      <c r="G6" s="88"/>
      <c r="H6" s="88"/>
      <c r="I6" s="88"/>
    </row>
    <row r="7" spans="1:2" ht="12.75">
      <c r="A7" s="37" t="s">
        <v>79</v>
      </c>
      <c r="B7" s="51"/>
    </row>
    <row r="8" spans="1:9" ht="12.75">
      <c r="A8" s="37"/>
      <c r="B8" s="51"/>
      <c r="D8" s="6" t="s">
        <v>18</v>
      </c>
      <c r="E8" s="86" t="s">
        <v>81</v>
      </c>
      <c r="F8" s="86"/>
      <c r="G8" s="86"/>
      <c r="H8" s="86"/>
      <c r="I8" s="86"/>
    </row>
    <row r="9" spans="4:9" ht="12.75">
      <c r="D9" s="6"/>
      <c r="E9" s="5"/>
      <c r="F9" s="5"/>
      <c r="G9" s="5"/>
      <c r="H9" s="5"/>
      <c r="I9" s="5"/>
    </row>
    <row r="10" spans="1:9" ht="17.25">
      <c r="A10" s="87" t="s">
        <v>16</v>
      </c>
      <c r="B10" s="87"/>
      <c r="C10" s="87"/>
      <c r="D10" s="87"/>
      <c r="E10" s="87"/>
      <c r="F10" s="87"/>
      <c r="G10" s="87"/>
      <c r="H10" s="87"/>
      <c r="I10" s="87"/>
    </row>
    <row r="11" ht="12.75">
      <c r="G11" s="19"/>
    </row>
    <row r="12" spans="1:9" ht="18" customHeight="1">
      <c r="A12" s="27" t="s">
        <v>12</v>
      </c>
      <c r="B12" s="53" t="s">
        <v>0</v>
      </c>
      <c r="C12" s="27" t="s">
        <v>1</v>
      </c>
      <c r="D12" s="27" t="s">
        <v>14</v>
      </c>
      <c r="E12" s="27" t="s">
        <v>2</v>
      </c>
      <c r="F12" s="28" t="s">
        <v>3</v>
      </c>
      <c r="G12" s="29" t="s">
        <v>17</v>
      </c>
      <c r="H12" s="30" t="s">
        <v>4</v>
      </c>
      <c r="I12" s="29" t="s">
        <v>13</v>
      </c>
    </row>
    <row r="13" spans="1:10" s="4" customFormat="1" ht="18" customHeight="1">
      <c r="A13" s="61" t="s">
        <v>57</v>
      </c>
      <c r="B13" s="54"/>
      <c r="C13" s="31"/>
      <c r="D13" s="32"/>
      <c r="E13" s="32"/>
      <c r="F13" s="33"/>
      <c r="G13" s="34"/>
      <c r="H13" s="35"/>
      <c r="I13" s="36"/>
      <c r="J13" s="26"/>
    </row>
    <row r="14" spans="1:10" s="25" customFormat="1" ht="18" customHeight="1">
      <c r="A14" s="41"/>
      <c r="B14" s="66" t="s">
        <v>52</v>
      </c>
      <c r="C14" s="66" t="s">
        <v>51</v>
      </c>
      <c r="D14" s="60" t="s">
        <v>53</v>
      </c>
      <c r="E14" s="44" t="s">
        <v>15</v>
      </c>
      <c r="F14" s="42">
        <v>0.7</v>
      </c>
      <c r="G14" s="22">
        <v>300</v>
      </c>
      <c r="H14" s="23">
        <f>F14*G14</f>
        <v>210</v>
      </c>
      <c r="I14" s="23"/>
      <c r="J14" s="24"/>
    </row>
    <row r="15" spans="1:10" s="25" customFormat="1" ht="18" customHeight="1">
      <c r="A15" s="41"/>
      <c r="B15" s="66" t="s">
        <v>49</v>
      </c>
      <c r="C15" s="56" t="s">
        <v>48</v>
      </c>
      <c r="D15" s="60" t="s">
        <v>50</v>
      </c>
      <c r="E15" s="58" t="s">
        <v>15</v>
      </c>
      <c r="F15" s="59">
        <v>28.4</v>
      </c>
      <c r="G15" s="22">
        <v>10</v>
      </c>
      <c r="H15" s="23">
        <f>F15*G15</f>
        <v>284</v>
      </c>
      <c r="I15" s="23"/>
      <c r="J15" s="24"/>
    </row>
    <row r="16" spans="1:9" ht="18" customHeight="1">
      <c r="A16" s="43"/>
      <c r="B16" s="66" t="s">
        <v>55</v>
      </c>
      <c r="C16" s="66" t="s">
        <v>54</v>
      </c>
      <c r="D16" s="60" t="s">
        <v>56</v>
      </c>
      <c r="E16" s="63" t="s">
        <v>15</v>
      </c>
      <c r="F16" s="64">
        <v>1.05</v>
      </c>
      <c r="G16" s="65">
        <v>200</v>
      </c>
      <c r="H16" s="23">
        <f>F16*G16</f>
        <v>210</v>
      </c>
      <c r="I16" s="9"/>
    </row>
    <row r="17" spans="1:9" ht="18" customHeight="1">
      <c r="A17" s="62"/>
      <c r="B17" s="66" t="s">
        <v>59</v>
      </c>
      <c r="C17" s="60" t="s">
        <v>60</v>
      </c>
      <c r="D17" s="66" t="s">
        <v>61</v>
      </c>
      <c r="E17" s="63" t="s">
        <v>15</v>
      </c>
      <c r="F17" s="42">
        <v>2.8</v>
      </c>
      <c r="G17" s="8">
        <v>200</v>
      </c>
      <c r="H17" s="23">
        <f>F17*G17</f>
        <v>560</v>
      </c>
      <c r="I17" s="9"/>
    </row>
    <row r="18" spans="1:9" ht="18" customHeight="1">
      <c r="A18" s="44"/>
      <c r="B18" s="45"/>
      <c r="C18" s="46"/>
      <c r="D18" s="47"/>
      <c r="E18" s="44"/>
      <c r="F18" s="42"/>
      <c r="G18" s="8"/>
      <c r="H18" s="23"/>
      <c r="I18" s="9">
        <f>H14+H15+H17+H16</f>
        <v>1264</v>
      </c>
    </row>
    <row r="19" spans="1:10" s="25" customFormat="1" ht="18" customHeight="1">
      <c r="A19" s="61" t="s">
        <v>58</v>
      </c>
      <c r="B19" s="50"/>
      <c r="C19" s="50"/>
      <c r="D19" s="50"/>
      <c r="E19" s="50"/>
      <c r="F19" s="50"/>
      <c r="G19" s="50"/>
      <c r="H19" s="50"/>
      <c r="I19" s="50"/>
      <c r="J19" s="24"/>
    </row>
    <row r="20" spans="1:10" s="25" customFormat="1" ht="18" customHeight="1">
      <c r="A20" s="7"/>
      <c r="B20" s="57" t="s">
        <v>28</v>
      </c>
      <c r="C20" s="56" t="s">
        <v>83</v>
      </c>
      <c r="D20" s="60" t="s">
        <v>47</v>
      </c>
      <c r="E20" s="58" t="s">
        <v>15</v>
      </c>
      <c r="F20" s="59">
        <v>6.2</v>
      </c>
      <c r="G20" s="48">
        <v>400</v>
      </c>
      <c r="H20" s="23">
        <f>F20*G20</f>
        <v>2480</v>
      </c>
      <c r="I20" s="23"/>
      <c r="J20" s="24"/>
    </row>
    <row r="21" spans="1:10" s="25" customFormat="1" ht="18" customHeight="1">
      <c r="A21" s="7"/>
      <c r="B21" s="57" t="s">
        <v>30</v>
      </c>
      <c r="C21" s="56" t="s">
        <v>29</v>
      </c>
      <c r="D21" s="60" t="s">
        <v>46</v>
      </c>
      <c r="E21" s="58" t="s">
        <v>15</v>
      </c>
      <c r="F21" s="59">
        <v>86.5</v>
      </c>
      <c r="G21" s="48">
        <v>10</v>
      </c>
      <c r="H21" s="23">
        <f aca="true" t="shared" si="0" ref="H21:H26">F21*G21</f>
        <v>865</v>
      </c>
      <c r="I21" s="23"/>
      <c r="J21" s="24"/>
    </row>
    <row r="22" spans="1:10" s="25" customFormat="1" ht="18" customHeight="1">
      <c r="A22" s="7"/>
      <c r="B22" s="57" t="s">
        <v>32</v>
      </c>
      <c r="C22" s="56" t="s">
        <v>31</v>
      </c>
      <c r="D22" s="60" t="s">
        <v>46</v>
      </c>
      <c r="E22" s="58" t="s">
        <v>15</v>
      </c>
      <c r="F22" s="59">
        <v>89.8</v>
      </c>
      <c r="G22" s="48">
        <v>10</v>
      </c>
      <c r="H22" s="23">
        <f t="shared" si="0"/>
        <v>898</v>
      </c>
      <c r="I22" s="23"/>
      <c r="J22" s="24"/>
    </row>
    <row r="23" spans="1:10" s="25" customFormat="1" ht="18" customHeight="1">
      <c r="A23" s="7"/>
      <c r="B23" s="57" t="s">
        <v>34</v>
      </c>
      <c r="C23" s="56" t="s">
        <v>33</v>
      </c>
      <c r="D23" s="60" t="s">
        <v>45</v>
      </c>
      <c r="E23" s="58" t="s">
        <v>15</v>
      </c>
      <c r="F23" s="59">
        <v>104</v>
      </c>
      <c r="G23" s="48">
        <v>45</v>
      </c>
      <c r="H23" s="23">
        <f t="shared" si="0"/>
        <v>4680</v>
      </c>
      <c r="I23" s="23"/>
      <c r="J23" s="24"/>
    </row>
    <row r="24" spans="1:10" s="25" customFormat="1" ht="18" customHeight="1">
      <c r="A24" s="7"/>
      <c r="B24" s="57" t="s">
        <v>36</v>
      </c>
      <c r="C24" s="56" t="s">
        <v>35</v>
      </c>
      <c r="D24" s="60" t="s">
        <v>42</v>
      </c>
      <c r="E24" s="58" t="s">
        <v>15</v>
      </c>
      <c r="F24" s="59">
        <v>133</v>
      </c>
      <c r="G24" s="48">
        <v>50</v>
      </c>
      <c r="H24" s="23">
        <f t="shared" si="0"/>
        <v>6650</v>
      </c>
      <c r="I24" s="23"/>
      <c r="J24" s="24"/>
    </row>
    <row r="25" spans="1:10" s="25" customFormat="1" ht="18" customHeight="1">
      <c r="A25" s="7"/>
      <c r="B25" s="57" t="s">
        <v>41</v>
      </c>
      <c r="C25" s="56" t="s">
        <v>40</v>
      </c>
      <c r="D25" s="60" t="s">
        <v>43</v>
      </c>
      <c r="E25" s="58" t="s">
        <v>39</v>
      </c>
      <c r="F25" s="59">
        <v>1.15</v>
      </c>
      <c r="G25" s="48">
        <v>6000</v>
      </c>
      <c r="H25" s="23">
        <f t="shared" si="0"/>
        <v>6899.999999999999</v>
      </c>
      <c r="I25" s="23"/>
      <c r="J25" s="24"/>
    </row>
    <row r="26" spans="1:10" s="25" customFormat="1" ht="18" customHeight="1">
      <c r="A26" s="68"/>
      <c r="B26" s="69" t="s">
        <v>38</v>
      </c>
      <c r="C26" s="70" t="s">
        <v>37</v>
      </c>
      <c r="D26" s="60" t="s">
        <v>44</v>
      </c>
      <c r="E26" s="71" t="s">
        <v>39</v>
      </c>
      <c r="F26" s="72">
        <v>1.15</v>
      </c>
      <c r="G26" s="73">
        <v>2000</v>
      </c>
      <c r="H26" s="23">
        <f t="shared" si="0"/>
        <v>2300</v>
      </c>
      <c r="I26" s="23"/>
      <c r="J26" s="24"/>
    </row>
    <row r="27" spans="1:10" s="25" customFormat="1" ht="18" customHeight="1">
      <c r="A27" s="7"/>
      <c r="B27" s="57"/>
      <c r="C27" s="56"/>
      <c r="D27" s="66"/>
      <c r="E27" s="58"/>
      <c r="F27" s="59"/>
      <c r="G27" s="48"/>
      <c r="H27" s="67"/>
      <c r="I27" s="23">
        <f>H20+H21+H22+H23+H24+H25+H26</f>
        <v>24773</v>
      </c>
      <c r="J27" s="24"/>
    </row>
    <row r="28" spans="1:10" s="25" customFormat="1" ht="18" customHeight="1">
      <c r="A28" s="50" t="s">
        <v>62</v>
      </c>
      <c r="B28" s="50"/>
      <c r="C28" s="50"/>
      <c r="D28" s="50"/>
      <c r="E28" s="50"/>
      <c r="F28" s="50"/>
      <c r="G28" s="50"/>
      <c r="H28" s="50"/>
      <c r="I28" s="50"/>
      <c r="J28" s="24"/>
    </row>
    <row r="29" spans="1:10" s="25" customFormat="1" ht="18" customHeight="1">
      <c r="A29" s="76"/>
      <c r="B29" s="76" t="s">
        <v>63</v>
      </c>
      <c r="C29" s="77" t="s">
        <v>64</v>
      </c>
      <c r="D29" s="66" t="s">
        <v>65</v>
      </c>
      <c r="E29" s="80" t="s">
        <v>77</v>
      </c>
      <c r="F29" s="59">
        <v>4.05</v>
      </c>
      <c r="G29" s="48">
        <v>70</v>
      </c>
      <c r="H29" s="67">
        <f>F29*G29</f>
        <v>283.5</v>
      </c>
      <c r="I29" s="23"/>
      <c r="J29" s="24"/>
    </row>
    <row r="30" spans="1:10" s="25" customFormat="1" ht="18" customHeight="1">
      <c r="A30" s="76"/>
      <c r="B30" s="76"/>
      <c r="C30" s="77"/>
      <c r="D30" s="66"/>
      <c r="E30" s="58"/>
      <c r="F30" s="59"/>
      <c r="G30" s="48"/>
      <c r="H30" s="67"/>
      <c r="I30" s="23">
        <f>H29</f>
        <v>283.5</v>
      </c>
      <c r="J30" s="24"/>
    </row>
    <row r="31" spans="1:10" s="25" customFormat="1" ht="18" customHeight="1">
      <c r="A31" s="50" t="s">
        <v>66</v>
      </c>
      <c r="B31" s="50"/>
      <c r="C31" s="50"/>
      <c r="D31" s="50"/>
      <c r="E31" s="50"/>
      <c r="F31" s="50"/>
      <c r="G31" s="50"/>
      <c r="H31" s="50"/>
      <c r="I31" s="50"/>
      <c r="J31" s="24"/>
    </row>
    <row r="32" spans="1:10" s="25" customFormat="1" ht="18" customHeight="1">
      <c r="A32" s="78"/>
      <c r="B32" s="76" t="s">
        <v>67</v>
      </c>
      <c r="C32" s="66" t="s">
        <v>68</v>
      </c>
      <c r="D32" s="66" t="s">
        <v>69</v>
      </c>
      <c r="E32" s="80" t="s">
        <v>77</v>
      </c>
      <c r="F32" s="59">
        <v>0.45</v>
      </c>
      <c r="G32" s="48">
        <v>70</v>
      </c>
      <c r="H32" s="67">
        <f>F32*G32</f>
        <v>31.5</v>
      </c>
      <c r="I32" s="23"/>
      <c r="J32" s="24"/>
    </row>
    <row r="33" spans="1:10" s="25" customFormat="1" ht="18" customHeight="1">
      <c r="A33" s="78"/>
      <c r="B33" s="76" t="s">
        <v>70</v>
      </c>
      <c r="C33" s="66" t="s">
        <v>71</v>
      </c>
      <c r="D33" s="66" t="s">
        <v>72</v>
      </c>
      <c r="E33" s="80" t="s">
        <v>77</v>
      </c>
      <c r="F33" s="59">
        <v>9.6</v>
      </c>
      <c r="G33" s="48">
        <v>70</v>
      </c>
      <c r="H33" s="67">
        <f>F33*G33</f>
        <v>672</v>
      </c>
      <c r="I33" s="23"/>
      <c r="J33" s="24"/>
    </row>
    <row r="34" spans="1:10" s="25" customFormat="1" ht="18" customHeight="1">
      <c r="A34" s="78"/>
      <c r="B34" s="76"/>
      <c r="C34" s="66"/>
      <c r="D34" s="66"/>
      <c r="E34" s="58"/>
      <c r="F34" s="59"/>
      <c r="G34" s="48"/>
      <c r="H34" s="67"/>
      <c r="I34" s="23">
        <f>H32+H33</f>
        <v>703.5</v>
      </c>
      <c r="J34" s="24"/>
    </row>
    <row r="35" spans="1:10" s="25" customFormat="1" ht="18" customHeight="1">
      <c r="A35" s="50" t="s">
        <v>73</v>
      </c>
      <c r="B35" s="50"/>
      <c r="C35" s="50"/>
      <c r="D35" s="50"/>
      <c r="E35" s="50"/>
      <c r="F35" s="50"/>
      <c r="G35" s="50"/>
      <c r="H35" s="50"/>
      <c r="I35" s="50"/>
      <c r="J35" s="24"/>
    </row>
    <row r="36" spans="1:10" s="25" customFormat="1" ht="18" customHeight="1">
      <c r="A36" s="78"/>
      <c r="B36" s="76" t="s">
        <v>74</v>
      </c>
      <c r="C36" s="66" t="s">
        <v>75</v>
      </c>
      <c r="D36" s="66" t="s">
        <v>76</v>
      </c>
      <c r="E36" s="80" t="s">
        <v>78</v>
      </c>
      <c r="F36" s="59">
        <v>35</v>
      </c>
      <c r="G36" s="48">
        <v>75</v>
      </c>
      <c r="H36" s="67">
        <f>F36*G36</f>
        <v>2625</v>
      </c>
      <c r="I36" s="23"/>
      <c r="J36" s="24"/>
    </row>
    <row r="37" spans="1:10" s="25" customFormat="1" ht="18" customHeight="1">
      <c r="A37" s="78"/>
      <c r="B37" s="76"/>
      <c r="C37" s="66"/>
      <c r="D37" s="66"/>
      <c r="E37" s="58"/>
      <c r="F37" s="59"/>
      <c r="G37" s="48"/>
      <c r="H37" s="67"/>
      <c r="I37" s="23">
        <f>H36</f>
        <v>2625</v>
      </c>
      <c r="J37" s="24"/>
    </row>
    <row r="38" spans="1:10" ht="18" customHeight="1">
      <c r="A38" s="7"/>
      <c r="B38" s="79"/>
      <c r="C38" s="8"/>
      <c r="D38" s="8"/>
      <c r="E38" s="8"/>
      <c r="F38" s="8"/>
      <c r="G38" s="8"/>
      <c r="H38" s="14" t="s">
        <v>5</v>
      </c>
      <c r="I38" s="11">
        <f>I37+I34+I30+I27+I18</f>
        <v>29649</v>
      </c>
      <c r="J38" s="39"/>
    </row>
    <row r="39" spans="1:10" ht="18" customHeight="1">
      <c r="A39" s="12"/>
      <c r="B39" s="55"/>
      <c r="C39" s="12"/>
      <c r="D39" s="12"/>
      <c r="E39" s="12"/>
      <c r="F39" s="74"/>
      <c r="G39" s="75"/>
      <c r="H39" s="38" t="s">
        <v>27</v>
      </c>
      <c r="I39" s="11">
        <f>I38*0.18</f>
        <v>5336.82</v>
      </c>
      <c r="J39" s="39"/>
    </row>
    <row r="40" spans="1:9" ht="18" customHeight="1">
      <c r="A40" s="12"/>
      <c r="B40" s="55"/>
      <c r="C40" s="12"/>
      <c r="D40" s="12"/>
      <c r="E40" s="12"/>
      <c r="F40" s="13"/>
      <c r="G40" s="10"/>
      <c r="H40" s="38" t="s">
        <v>26</v>
      </c>
      <c r="I40" s="11">
        <f>I39+I38</f>
        <v>34985.82</v>
      </c>
    </row>
    <row r="41" spans="1:10" ht="18" customHeight="1">
      <c r="A41" s="12"/>
      <c r="B41" s="55"/>
      <c r="C41" s="60"/>
      <c r="D41" s="12"/>
      <c r="E41" s="12"/>
      <c r="F41" s="13"/>
      <c r="G41" s="10"/>
      <c r="H41" s="38" t="s">
        <v>24</v>
      </c>
      <c r="I41" s="11">
        <f>I40*0.15</f>
        <v>5247.873</v>
      </c>
      <c r="J41" s="39"/>
    </row>
    <row r="42" spans="1:9" ht="18" customHeight="1">
      <c r="A42" s="12"/>
      <c r="B42" s="55"/>
      <c r="C42" s="12"/>
      <c r="D42" s="12"/>
      <c r="E42" s="12"/>
      <c r="F42" s="13"/>
      <c r="G42" s="10"/>
      <c r="H42" s="38" t="s">
        <v>25</v>
      </c>
      <c r="I42" s="11">
        <f>I41+I40</f>
        <v>40233.693</v>
      </c>
    </row>
    <row r="43" spans="1:10" ht="18" customHeight="1">
      <c r="A43" s="12"/>
      <c r="B43" s="55"/>
      <c r="C43" s="12"/>
      <c r="D43" s="12"/>
      <c r="E43" s="12"/>
      <c r="F43" s="13"/>
      <c r="G43" s="10"/>
      <c r="H43" s="15" t="s">
        <v>6</v>
      </c>
      <c r="I43" s="11">
        <f>I44-I42</f>
        <v>88.88764516128867</v>
      </c>
      <c r="J43" s="40"/>
    </row>
    <row r="44" spans="1:10" ht="18" customHeight="1">
      <c r="A44" s="12"/>
      <c r="B44" s="55"/>
      <c r="C44" s="12"/>
      <c r="D44" s="12"/>
      <c r="E44" s="12"/>
      <c r="F44" s="13"/>
      <c r="G44" s="10"/>
      <c r="H44" s="15" t="s">
        <v>7</v>
      </c>
      <c r="I44" s="11">
        <f>I46/1.24</f>
        <v>40322.58064516129</v>
      </c>
      <c r="J44" s="39"/>
    </row>
    <row r="45" spans="1:10" ht="18" customHeight="1">
      <c r="A45" s="12"/>
      <c r="B45" s="55"/>
      <c r="C45" s="12"/>
      <c r="D45" s="12"/>
      <c r="E45" s="12"/>
      <c r="F45" s="13"/>
      <c r="G45" s="10"/>
      <c r="H45" s="15" t="s">
        <v>9</v>
      </c>
      <c r="I45" s="11">
        <f>I44*0.24</f>
        <v>9677.419354838708</v>
      </c>
      <c r="J45" s="39"/>
    </row>
    <row r="46" spans="1:10" ht="18" customHeight="1">
      <c r="A46" s="12"/>
      <c r="B46" s="55"/>
      <c r="C46" s="12"/>
      <c r="D46" s="12"/>
      <c r="E46" s="12"/>
      <c r="F46" s="13"/>
      <c r="G46" s="10"/>
      <c r="H46" s="16" t="s">
        <v>8</v>
      </c>
      <c r="I46" s="17">
        <v>50000</v>
      </c>
      <c r="J46" s="49"/>
    </row>
    <row r="47" ht="18" customHeight="1">
      <c r="H47" s="4"/>
    </row>
    <row r="48" ht="18" customHeight="1"/>
    <row r="49" spans="2:10" ht="18" customHeight="1">
      <c r="B49" s="81"/>
      <c r="C49" s="82" t="s">
        <v>82</v>
      </c>
      <c r="D49" s="81"/>
      <c r="E49" s="81"/>
      <c r="F49" s="81"/>
      <c r="G49" s="81"/>
      <c r="H49" s="81"/>
      <c r="J49"/>
    </row>
    <row r="50" spans="2:10" ht="18" customHeight="1">
      <c r="B50" s="81"/>
      <c r="C50" s="81"/>
      <c r="D50" s="81"/>
      <c r="E50" s="81"/>
      <c r="F50" s="81"/>
      <c r="G50" s="81"/>
      <c r="H50" s="81"/>
      <c r="I50" s="2"/>
      <c r="J50"/>
    </row>
    <row r="51" spans="2:10" ht="18" customHeight="1">
      <c r="B51" s="81"/>
      <c r="C51" s="81"/>
      <c r="D51" s="81"/>
      <c r="E51" s="81"/>
      <c r="F51" s="81"/>
      <c r="G51" s="81"/>
      <c r="H51" s="81"/>
      <c r="I51" s="2"/>
      <c r="J51"/>
    </row>
    <row r="52" spans="2:10" ht="18" customHeight="1">
      <c r="B52" s="83" t="s">
        <v>87</v>
      </c>
      <c r="C52" s="81"/>
      <c r="D52" s="81"/>
      <c r="E52" s="81"/>
      <c r="F52" s="81"/>
      <c r="G52" s="81"/>
      <c r="H52" s="81"/>
      <c r="J52"/>
    </row>
    <row r="53" spans="2:10" ht="18" customHeight="1">
      <c r="B53" s="83" t="s">
        <v>84</v>
      </c>
      <c r="C53" s="83" t="s">
        <v>86</v>
      </c>
      <c r="D53" s="81"/>
      <c r="E53" s="81"/>
      <c r="F53" s="81"/>
      <c r="G53" s="81" t="s">
        <v>85</v>
      </c>
      <c r="H53" s="81"/>
      <c r="J53"/>
    </row>
    <row r="54" spans="2:10" ht="18" customHeight="1">
      <c r="B54" s="81"/>
      <c r="C54" s="81"/>
      <c r="D54" s="81"/>
      <c r="E54" s="81"/>
      <c r="F54" s="81"/>
      <c r="G54" s="81"/>
      <c r="H54" s="81"/>
      <c r="J54"/>
    </row>
    <row r="55" spans="2:10" ht="18" customHeight="1">
      <c r="B55" s="81"/>
      <c r="C55" s="81"/>
      <c r="D55" s="81"/>
      <c r="E55" s="81"/>
      <c r="F55" s="81"/>
      <c r="G55" s="81"/>
      <c r="H55" s="81"/>
      <c r="J55"/>
    </row>
    <row r="56" spans="2:10" ht="18" customHeight="1">
      <c r="B56" s="83" t="s">
        <v>88</v>
      </c>
      <c r="C56" s="81"/>
      <c r="D56" s="81"/>
      <c r="E56" s="81"/>
      <c r="F56" s="81"/>
      <c r="G56" s="81"/>
      <c r="H56" s="81"/>
      <c r="I56" s="2"/>
      <c r="J56"/>
    </row>
    <row r="57" spans="2:10" ht="18" customHeight="1">
      <c r="B57" s="84" t="s">
        <v>89</v>
      </c>
      <c r="H57" s="2"/>
      <c r="I57" s="2"/>
      <c r="J57"/>
    </row>
    <row r="58" spans="2:10" ht="18" customHeight="1">
      <c r="B58"/>
      <c r="D58" s="3"/>
      <c r="G58" s="3"/>
      <c r="H58" s="2"/>
      <c r="I58" s="2"/>
      <c r="J58"/>
    </row>
    <row r="59" spans="3:10" ht="18" customHeight="1">
      <c r="C59" s="20"/>
      <c r="J59"/>
    </row>
    <row r="60" spans="2:10" ht="13.5">
      <c r="B60" s="85"/>
      <c r="C60" s="85"/>
      <c r="F60" s="85"/>
      <c r="J60"/>
    </row>
    <row r="61" ht="13.5">
      <c r="B61" s="83"/>
    </row>
  </sheetData>
  <sheetProtection/>
  <mergeCells count="4">
    <mergeCell ref="E8:I8"/>
    <mergeCell ref="A10:I10"/>
    <mergeCell ref="E5:I6"/>
    <mergeCell ref="E1:I4"/>
  </mergeCells>
  <printOptions/>
  <pageMargins left="0.6299212598425197" right="0.2362204724409449" top="0.7086614173228347" bottom="0.69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tech20</dc:creator>
  <cp:keywords/>
  <dc:description/>
  <cp:lastModifiedBy>Administrator</cp:lastModifiedBy>
  <cp:lastPrinted>2020-07-23T06:02:15Z</cp:lastPrinted>
  <dcterms:created xsi:type="dcterms:W3CDTF">2015-11-10T06:44:09Z</dcterms:created>
  <dcterms:modified xsi:type="dcterms:W3CDTF">2020-07-23T06:02:42Z</dcterms:modified>
  <cp:category/>
  <cp:version/>
  <cp:contentType/>
  <cp:contentStatus/>
</cp:coreProperties>
</file>